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60" firstSheet="2" activeTab="5"/>
  </bookViews>
  <sheets>
    <sheet name="1.全县一般收入" sheetId="1" r:id="rId1"/>
    <sheet name="2.全县一般支出结余、结转情况表" sheetId="2" r:id="rId2"/>
    <sheet name="3.全县一般收支平衡表" sheetId="3" r:id="rId3"/>
    <sheet name="4.全县政府性基金收入决算表" sheetId="4" r:id="rId4"/>
    <sheet name="5.全县政府性基金支出决算表" sheetId="5" r:id="rId5"/>
    <sheet name="6.全县政府性基金平衡表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'1.全县一般收入'!$A$1:$D$28</definedName>
    <definedName name="_xlnm.Print_Area" localSheetId="1">'2.全县一般支出结余、结转情况表'!$A$1:$F$196</definedName>
    <definedName name="_xlnm.Print_Area" localSheetId="2">'3.全县一般收支平衡表'!$A$1:$D$62</definedName>
    <definedName name="_xlnm.Print_Area" localSheetId="3">'4.全县政府性基金收入决算表'!$A$1:$D$20</definedName>
    <definedName name="_xlnm.Print_Area" localSheetId="4">'5.全县政府性基金支出决算表'!$A$1:$D$36</definedName>
    <definedName name="_xlnm.Print_Area" localSheetId="5">'6.全县政府性基金平衡表 '!$A$1:$D$15</definedName>
    <definedName name="_xlnm.Print_Area" hidden="1">#N/A</definedName>
    <definedName name="_xlnm.Print_Titles" localSheetId="1">'2.全县一般支出结余、结转情况表'!$1:$4</definedName>
    <definedName name="_xlnm.Print_Titles" localSheetId="2">'3.全县一般收支平衡表'!$1:$3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<sst xmlns="http://schemas.openxmlformats.org/spreadsheetml/2006/main" count="530" uniqueCount="478">
  <si>
    <t>单位：万元</t>
  </si>
  <si>
    <t>预算科目</t>
  </si>
  <si>
    <t>年初预算数</t>
  </si>
  <si>
    <t>调整预算数</t>
  </si>
  <si>
    <t>决算数</t>
  </si>
  <si>
    <t>一般公共预算收入</t>
  </si>
  <si>
    <t>科目名称</t>
  </si>
  <si>
    <t>预算结余</t>
  </si>
  <si>
    <t>结转下年使用数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</si>
  <si>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</si>
  <si>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</si>
  <si>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</si>
  <si>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</si>
  <si>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</si>
  <si>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</si>
  <si>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</si>
  <si>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</si>
  <si>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</si>
  <si>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</si>
  <si>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</si>
  <si>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</si>
  <si>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</si>
  <si>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</si>
  <si>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</si>
  <si>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</si>
  <si>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</si>
  <si>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</si>
  <si>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</si>
  <si>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</si>
  <si>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</si>
  <si>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</si>
  <si>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</si>
  <si>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</si>
  <si>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</si>
  <si>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</si>
  <si>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</si>
  <si>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</si>
  <si>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</si>
  <si>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</si>
  <si>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</si>
  <si>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</si>
  <si>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</si>
  <si>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</si>
  <si>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</si>
  <si>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</si>
  <si>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</si>
  <si>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</si>
  <si>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</si>
  <si>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</si>
  <si>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</si>
  <si>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</si>
  <si>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</si>
  <si>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</si>
  <si>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</si>
  <si>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</si>
  <si>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</si>
  <si>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</si>
  <si>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</si>
  <si>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</si>
  <si>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</si>
  <si>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</si>
  <si>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</si>
  <si>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</si>
  <si>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</si>
  <si>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</si>
  <si>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</si>
  <si>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</si>
  <si>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</si>
  <si>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</si>
  <si>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</si>
  <si>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</si>
  <si>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</si>
  <si>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</si>
  <si>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</si>
  <si>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</si>
  <si>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</si>
  <si>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</si>
  <si>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</si>
  <si>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</si>
  <si>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</si>
  <si>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</si>
  <si>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</si>
  <si>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</si>
  <si>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</si>
  <si>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补充道路交通事故社会救助基金</t>
  </si>
  <si>
    <t xml:space="preserve">  其他社会保障和就业支出</t>
  </si>
  <si>
    <t>医疗卫生与计划生育支出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</si>
  <si>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</si>
  <si>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</si>
  <si>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</si>
  <si>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</si>
  <si>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</si>
  <si>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</si>
  <si>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</si>
  <si>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</si>
  <si>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</si>
  <si>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</si>
  <si>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</si>
  <si>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</si>
  <si>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</si>
  <si>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</si>
  <si>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</si>
  <si>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</si>
  <si>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</si>
  <si>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</si>
  <si>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</si>
  <si>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</si>
  <si>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</si>
  <si>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</si>
  <si>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</si>
  <si>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</si>
  <si>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</si>
  <si>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</si>
  <si>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</si>
  <si>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</si>
  <si>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</si>
  <si>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</si>
  <si>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</si>
  <si>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</si>
  <si>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</si>
  <si>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</si>
  <si>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</si>
  <si>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</si>
  <si>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</si>
  <si>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</si>
  <si>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</si>
  <si>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促进金融支农支出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</si>
  <si>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</si>
  <si>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</si>
  <si>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</si>
  <si>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</si>
  <si>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</si>
  <si>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</si>
  <si>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</si>
  <si>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</si>
  <si>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</si>
  <si>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</si>
  <si>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</si>
  <si>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</si>
  <si>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</si>
  <si>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</si>
  <si>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</si>
  <si>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</si>
  <si>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</si>
  <si>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</si>
  <si>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</si>
  <si>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</si>
  <si>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</si>
  <si>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</si>
  <si>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</si>
  <si>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</si>
  <si>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</si>
  <si>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</si>
  <si>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</si>
  <si>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</si>
  <si>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</si>
  <si>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</si>
  <si>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</si>
  <si>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</si>
  <si>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</si>
  <si>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</si>
  <si>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</si>
  <si>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</si>
  <si>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</si>
  <si>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</si>
  <si>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</si>
  <si>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</si>
  <si>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</si>
  <si>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</si>
  <si>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</si>
  <si>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</si>
  <si>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</si>
  <si>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</si>
  <si>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</si>
  <si>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</si>
  <si>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</si>
  <si>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</si>
  <si>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</si>
  <si>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</si>
  <si>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</si>
  <si>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</si>
  <si>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</si>
  <si>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</si>
  <si>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</si>
  <si>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</si>
  <si>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</si>
  <si>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</si>
  <si>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</si>
  <si>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</si>
  <si>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</si>
  <si>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</si>
  <si>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</si>
  <si>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</si>
  <si>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</si>
  <si>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</si>
  <si>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</si>
  <si>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</si>
  <si>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</si>
  <si>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</si>
  <si>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</si>
  <si>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</si>
  <si>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</si>
  <si>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</si>
  <si>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</si>
  <si>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</si>
  <si>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</si>
  <si>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</si>
  <si>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</si>
  <si>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</si>
  <si>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</si>
  <si>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</si>
  <si>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</si>
  <si>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</si>
  <si>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</si>
  <si>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</si>
  <si>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</si>
  <si>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</si>
  <si>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</si>
  <si>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</si>
  <si>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</si>
  <si>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</si>
  <si>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</si>
  <si>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</si>
  <si>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</si>
  <si>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</si>
  <si>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</si>
  <si>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</si>
  <si>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</si>
  <si>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</si>
  <si>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</si>
  <si>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</si>
  <si>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</si>
  <si>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</si>
  <si>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</si>
  <si>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</si>
  <si>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</si>
  <si>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</si>
  <si>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</si>
  <si>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</si>
  <si>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</si>
  <si>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</si>
  <si>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</si>
  <si>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</si>
  <si>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</si>
  <si>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</si>
  <si>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</si>
  <si>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</si>
  <si>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</si>
  <si>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</si>
  <si>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</si>
  <si>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</si>
  <si>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</si>
  <si>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</si>
  <si>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</si>
  <si>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</si>
  <si>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</si>
  <si>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</si>
  <si>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</si>
  <si>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</si>
  <si>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</si>
  <si>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</si>
  <si>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</si>
  <si>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</si>
  <si>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</si>
  <si>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</si>
  <si>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</si>
  <si>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</si>
  <si>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>年终结余</t>
  </si>
  <si>
    <t>减:结转下年的支出</t>
  </si>
  <si>
    <t>净结余</t>
  </si>
  <si>
    <t>政府性基金收入</t>
  </si>
  <si>
    <t>2014年决算支出</t>
  </si>
  <si>
    <t>政府性基金支出</t>
  </si>
  <si>
    <t xml:space="preserve">  大中型水库移民后期扶持基金支出</t>
  </si>
  <si>
    <t xml:space="preserve">  旅游发展基金支出</t>
  </si>
  <si>
    <t>其他支出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</si>
  <si>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</si>
  <si>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</si>
  <si>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</si>
  <si>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</si>
  <si>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</si>
  <si>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</si>
  <si>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</si>
  <si>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</si>
  <si>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</si>
  <si>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</si>
  <si>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</si>
  <si>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</si>
  <si>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3.其他调入</t>
  </si>
  <si>
    <t>2015年濮阳县政府性基金支出决算表（5）</t>
  </si>
  <si>
    <t>2015年濮阳县政府性基金收支平衡表（6）</t>
  </si>
  <si>
    <t>2015年濮阳县政府性基金收入决算表（4）</t>
  </si>
  <si>
    <t>2015年濮阳县一般公共预算收支平衡表（3）</t>
  </si>
  <si>
    <t>2015年濮阳县一般公共预算支出结余、结转情况表（2）</t>
  </si>
  <si>
    <t>2015年濮阳县一般公共预算收入决算表（1）</t>
  </si>
  <si>
    <t xml:space="preserve">    固定数额补助收入</t>
  </si>
  <si>
    <t xml:space="preserve">  接受其他省(自治区、直辖市、计划单列市)援助收入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</si>
  <si>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</si>
  <si>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</si>
  <si>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</si>
  <si>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</si>
  <si>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</si>
  <si>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</si>
  <si>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</si>
  <si>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</si>
  <si>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</si>
  <si>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</si>
  <si>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</si>
  <si>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</si>
  <si>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 xml:space="preserve">  1.政府性基金调入</t>
  </si>
  <si>
    <t xml:space="preserve">  2.国有资本经营调入</t>
  </si>
  <si>
    <t>收  入  总  计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</si>
  <si>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</si>
  <si>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</si>
  <si>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</si>
  <si>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</si>
  <si>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</si>
  <si>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</si>
  <si>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</si>
  <si>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</si>
  <si>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</si>
  <si>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</si>
  <si>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</si>
  <si>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</si>
  <si>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</si>
  <si>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</si>
  <si>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</si>
  <si>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</si>
  <si>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</si>
  <si>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</si>
  <si>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</si>
  <si>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</si>
  <si>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</si>
  <si>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</si>
  <si>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</si>
  <si>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</si>
  <si>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</si>
  <si>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</si>
  <si>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</si>
  <si>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</si>
  <si>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</si>
  <si>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</si>
  <si>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</si>
  <si>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</si>
  <si>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</si>
  <si>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</si>
  <si>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</si>
  <si>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</si>
  <si>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</si>
  <si>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</si>
  <si>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</si>
  <si>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</si>
  <si>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</si>
  <si>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</si>
  <si>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</si>
  <si>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</si>
  <si>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</si>
  <si>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</si>
  <si>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</si>
  <si>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</si>
  <si>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补充全国社会保障基金</t>
  </si>
  <si>
    <t xml:space="preserve">  最低生活保障</t>
  </si>
  <si>
    <t xml:space="preserve">  临时救助</t>
  </si>
  <si>
    <t xml:space="preserve">  特困人员供养</t>
  </si>
  <si>
    <t xml:space="preserve">  其他生活救助</t>
  </si>
  <si>
    <t xml:space="preserve">  医疗卫生与计划生育管理事务</t>
  </si>
  <si>
    <t xml:space="preserve">  计划生育事务</t>
  </si>
  <si>
    <t xml:space="preserve">  循环经济</t>
  </si>
  <si>
    <t xml:space="preserve">  江河湖库流域治理与保护</t>
  </si>
  <si>
    <t xml:space="preserve">  目标价格补贴</t>
  </si>
  <si>
    <t xml:space="preserve">    其中:矿产资源专项收入安排的支出</t>
  </si>
  <si>
    <t>债务付息支出</t>
  </si>
  <si>
    <t xml:space="preserve">  中央政府债务付息支出</t>
  </si>
  <si>
    <t xml:space="preserve">  地方政府债务付息支出</t>
  </si>
  <si>
    <t>债务发行费用支出</t>
  </si>
  <si>
    <t xml:space="preserve">  中央政府债务发行费用支出</t>
  </si>
  <si>
    <t xml:space="preserve">  地方政府债务发行费用支出</t>
  </si>
  <si>
    <t xml:space="preserve">    农村综合改革转移支付支出</t>
  </si>
  <si>
    <t xml:space="preserve">    固定数额补助支出</t>
  </si>
  <si>
    <t xml:space="preserve">  援助其他省(自治区、直辖市、计划单列市)支出</t>
  </si>
  <si>
    <t>债务还本支出</t>
  </si>
  <si>
    <t xml:space="preserve">  地方政府债务还本支出</t>
  </si>
  <si>
    <t xml:space="preserve">    一般债务还本支出</t>
  </si>
  <si>
    <t xml:space="preserve">      地方政府一般债券还本支出</t>
  </si>
  <si>
    <t xml:space="preserve">      地方政府向外国政府借款还本支出</t>
  </si>
  <si>
    <t xml:space="preserve">      地方政府向国际组织借款还本支出</t>
  </si>
  <si>
    <t xml:space="preserve">      地方政府其他一般债务还本支出</t>
  </si>
  <si>
    <t>债务转贷支出</t>
  </si>
  <si>
    <t xml:space="preserve">  地方政府一般债务转贷支出</t>
  </si>
  <si>
    <t xml:space="preserve">    地方政府一般债券转贷支出</t>
  </si>
  <si>
    <t xml:space="preserve">    地方政府向外国政府借款转贷支出</t>
  </si>
  <si>
    <t xml:space="preserve">    地方政府向国际组织借款转贷支出</t>
  </si>
  <si>
    <t xml:space="preserve">    地方政府其他一般债务转贷支出</t>
  </si>
  <si>
    <t>支  出  总  计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</si>
  <si>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</si>
  <si>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</si>
  <si>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</si>
  <si>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</si>
  <si>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</si>
  <si>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</si>
  <si>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</si>
  <si>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</si>
  <si>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</si>
  <si>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</si>
  <si>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</si>
  <si>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</si>
  <si>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</si>
  <si>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</si>
  <si>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</si>
  <si>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</si>
  <si>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</si>
  <si>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</si>
  <si>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</si>
  <si>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</si>
  <si>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</si>
  <si>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</si>
  <si>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</si>
  <si>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</si>
  <si>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</si>
  <si>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</si>
  <si>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</si>
  <si>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</si>
  <si>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</si>
  <si>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</si>
  <si>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铁路资产变现收入</t>
  </si>
  <si>
    <t>电力改革预留资产变现收入</t>
  </si>
  <si>
    <t>无线电频率占用费</t>
  </si>
  <si>
    <t>废弃电器电子产品处理基金收入</t>
  </si>
  <si>
    <t>水土保持补偿费收入</t>
  </si>
  <si>
    <t>烟草企业上缴专项收入</t>
  </si>
  <si>
    <t>污水处理费收入</t>
  </si>
  <si>
    <t>其他政府性基金收入</t>
  </si>
  <si>
    <t>彩票发行机构和彩票销售机构的业务费用</t>
  </si>
  <si>
    <t xml:space="preserve">  核电站乏燃料处理处置基金支出</t>
  </si>
  <si>
    <t xml:space="preserve">  国家电影事业发展专项资金及对应专项债务收入安排的支出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</si>
  <si>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</si>
  <si>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</si>
  <si>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</si>
  <si>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</si>
  <si>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</si>
  <si>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</si>
  <si>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</si>
  <si>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</si>
  <si>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</si>
  <si>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</si>
  <si>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</si>
  <si>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</si>
  <si>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</si>
  <si>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</si>
  <si>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</si>
  <si>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</si>
  <si>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</si>
  <si>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 xml:space="preserve">    铁路资产变现收入安排的支出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</si>
  <si>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</si>
  <si>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</si>
  <si>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</si>
  <si>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</si>
  <si>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</si>
  <si>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</si>
  <si>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</si>
  <si>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</si>
  <si>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</si>
  <si>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</si>
  <si>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电力改革预留资产变现收入安排的支出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</si>
  <si>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</si>
  <si>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</si>
  <si>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</si>
  <si>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</si>
  <si>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</si>
  <si>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</si>
  <si>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 xml:space="preserve">    专项债务收入</t>
  </si>
  <si>
    <t xml:space="preserve">    专项债务还本支出</t>
  </si>
  <si>
    <t xml:space="preserve">  地方政府专项债务转贷收入</t>
  </si>
  <si>
    <t xml:space="preserve">  地方政府专项债务转贷支出</t>
  </si>
  <si>
    <t xml:space="preserve">  1.一般公共预算调入</t>
  </si>
  <si>
    <t xml:space="preserve">  2.调入专项收入</t>
  </si>
  <si>
    <t>收　　入　　总　　计　</t>
  </si>
  <si>
    <t>支　　出　　总　　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</si>
</sst>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* #,##0.00_$_-;\-* #,##0.00_$_-;_-* &quot;-&quot;??_$_-;_-@_-"/>
    <numFmt numFmtId="178" formatCode="_-&quot;$&quot;* #,##0_-;\-&quot;$&quot;* #,##0_-;_-&quot;$&quot;* &quot;-&quot;_-;_-@_-"/>
    <numFmt numFmtId="179" formatCode="\$#,##0.00;\(\$#,##0.00\)"/>
    <numFmt numFmtId="180" formatCode="_-* #,##0&quot;$&quot;_-;\-* #,##0&quot;$&quot;_-;_-* &quot;-&quot;&quot;$&quot;_-;_-@_-"/>
    <numFmt numFmtId="181" formatCode="#,##0;\(#,##0\)"/>
    <numFmt numFmtId="182" formatCode="\$#,##0;\(\$#,##0\)"/>
    <numFmt numFmtId="183" formatCode="#,##0;\-#,##0;&quot;-&quot;"/>
    <numFmt numFmtId="184" formatCode="\$#.00"/>
    <numFmt numFmtId="185" formatCode="yyyy&quot;年&quot;m&quot;月&quot;d&quot;日&quot;;@"/>
    <numFmt numFmtId="186" formatCode="_-* #,##0.00&quot;$&quot;_-;\-* #,##0.00&quot;$&quot;_-;_-* &quot;-&quot;??&quot;$&quot;_-;_-@_-"/>
    <numFmt numFmtId="187" formatCode="_-* #,##0_$_-;\-* #,##0_$_-;_-* &quot;-&quot;_$_-;_-@_-"/>
    <numFmt numFmtId="188" formatCode="0;_琀"/>
    <numFmt numFmtId="189" formatCode="0.0"/>
    <numFmt numFmtId="190" formatCode="0.0_ "/>
  </numFmts>
  <fonts count="63">
    <font>
      <sz val="1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indexed="20"/>
      <name val="楷体_GB2312"/>
      <family val="3"/>
    </font>
    <font>
      <sz val="1"/>
      <color indexed="16"/>
      <name val="Courier"/>
      <family val="3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sz val="1"/>
      <color indexed="63"/>
      <name val="Courier"/>
      <family val="3"/>
    </font>
    <font>
      <sz val="12"/>
      <color indexed="20"/>
      <name val="宋体"/>
      <family val="0"/>
    </font>
    <font>
      <sz val="1"/>
      <color indexed="18"/>
      <name val="Courier"/>
      <family val="3"/>
    </font>
    <font>
      <sz val="12"/>
      <color indexed="9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8"/>
      <name val="Arial"/>
      <family val="2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21"/>
      <name val="楷体_GB2312"/>
      <family val="3"/>
    </font>
    <font>
      <b/>
      <i/>
      <sz val="16"/>
      <name val="Helv"/>
      <family val="2"/>
    </font>
    <font>
      <sz val="10"/>
      <name val="Times New Roman"/>
      <family val="1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sz val="10.5"/>
      <color indexed="20"/>
      <name val="宋体"/>
      <family val="0"/>
    </font>
    <font>
      <b/>
      <sz val="18"/>
      <name val="Arial"/>
      <family val="2"/>
    </font>
    <font>
      <b/>
      <sz val="15"/>
      <color indexed="56"/>
      <name val="微软雅黑"/>
      <family val="2"/>
    </font>
    <font>
      <sz val="11"/>
      <name val="宋体"/>
      <family val="0"/>
    </font>
    <font>
      <sz val="12"/>
      <name val="Helv"/>
      <family val="2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sz val="11"/>
      <color indexed="17"/>
      <name val="微软雅黑"/>
      <family val="2"/>
    </font>
    <font>
      <sz val="10.5"/>
      <color indexed="17"/>
      <name val="宋体"/>
      <family val="0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b/>
      <sz val="18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0" fontId="9" fillId="0" borderId="0">
      <alignment/>
      <protection/>
    </xf>
    <xf numFmtId="176" fontId="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0" fontId="9" fillId="0" borderId="0">
      <alignment/>
      <protection/>
    </xf>
    <xf numFmtId="0" fontId="8" fillId="0" borderId="0">
      <alignment/>
      <protection/>
    </xf>
    <xf numFmtId="176" fontId="5" fillId="0" borderId="0">
      <alignment/>
      <protection locked="0"/>
    </xf>
    <xf numFmtId="176" fontId="5" fillId="0" borderId="0">
      <alignment/>
      <protection locked="0"/>
    </xf>
    <xf numFmtId="0" fontId="9" fillId="0" borderId="0">
      <alignment/>
      <protection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0" fontId="8" fillId="0" borderId="0">
      <alignment/>
      <protection/>
    </xf>
    <xf numFmtId="176" fontId="5" fillId="0" borderId="0">
      <alignment/>
      <protection locked="0"/>
    </xf>
    <xf numFmtId="0" fontId="8" fillId="0" borderId="0">
      <alignment/>
      <protection/>
    </xf>
    <xf numFmtId="176" fontId="7" fillId="0" borderId="0">
      <alignment/>
      <protection locked="0"/>
    </xf>
    <xf numFmtId="176" fontId="10" fillId="0" borderId="0">
      <alignment/>
      <protection locked="0"/>
    </xf>
    <xf numFmtId="176" fontId="12" fillId="0" borderId="0">
      <alignment/>
      <protection locked="0"/>
    </xf>
    <xf numFmtId="176" fontId="10" fillId="0" borderId="0">
      <alignment/>
      <protection locked="0"/>
    </xf>
    <xf numFmtId="176" fontId="12" fillId="0" borderId="0">
      <alignment/>
      <protection locked="0"/>
    </xf>
    <xf numFmtId="176" fontId="10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10" fillId="0" borderId="0">
      <alignment/>
      <protection locked="0"/>
    </xf>
    <xf numFmtId="176" fontId="12" fillId="0" borderId="0">
      <alignment/>
      <protection locked="0"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10" fillId="0" borderId="0">
      <alignment/>
      <protection locked="0"/>
    </xf>
    <xf numFmtId="176" fontId="7" fillId="0" borderId="0">
      <alignment/>
      <protection locked="0"/>
    </xf>
    <xf numFmtId="176" fontId="10" fillId="0" borderId="0">
      <alignment/>
      <protection locked="0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83" fontId="24" fillId="0" borderId="0" applyFill="0" applyBorder="0" applyAlignment="0">
      <protection/>
    </xf>
    <xf numFmtId="0" fontId="24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181" fontId="28" fillId="0" borderId="0">
      <alignment/>
      <protection/>
    </xf>
    <xf numFmtId="4" fontId="7" fillId="0" borderId="0">
      <alignment/>
      <protection locked="0"/>
    </xf>
    <xf numFmtId="178" fontId="12" fillId="0" borderId="0" applyFont="0" applyFill="0" applyBorder="0" applyAlignment="0" applyProtection="0"/>
    <xf numFmtId="184" fontId="7" fillId="0" borderId="0">
      <alignment/>
      <protection locked="0"/>
    </xf>
    <xf numFmtId="179" fontId="28" fillId="0" borderId="0">
      <alignment/>
      <protection/>
    </xf>
    <xf numFmtId="0" fontId="25" fillId="0" borderId="0" applyProtection="0">
      <alignment/>
    </xf>
    <xf numFmtId="182" fontId="28" fillId="0" borderId="0">
      <alignment/>
      <protection/>
    </xf>
    <xf numFmtId="2" fontId="25" fillId="0" borderId="0" applyProtection="0">
      <alignment/>
    </xf>
    <xf numFmtId="0" fontId="17" fillId="19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34" fillId="0" borderId="0" applyProtection="0">
      <alignment/>
    </xf>
    <xf numFmtId="0" fontId="14" fillId="0" borderId="0" applyProtection="0">
      <alignment/>
    </xf>
    <xf numFmtId="0" fontId="17" fillId="21" borderId="3" applyNumberFormat="0" applyBorder="0" applyAlignment="0" applyProtection="0"/>
    <xf numFmtId="37" fontId="23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10" fontId="12" fillId="0" borderId="0" applyFont="0" applyFill="0" applyBorder="0" applyAlignment="0" applyProtection="0"/>
    <xf numFmtId="1" fontId="9" fillId="0" borderId="0">
      <alignment/>
      <protection/>
    </xf>
    <xf numFmtId="0" fontId="39" fillId="0" borderId="0" applyNumberFormat="0" applyFill="0" applyBorder="0" applyAlignment="0" applyProtection="0"/>
    <xf numFmtId="0" fontId="25" fillId="0" borderId="4" applyProtection="0">
      <alignment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7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10" fillId="0" borderId="0">
      <alignment/>
      <protection locked="0"/>
    </xf>
    <xf numFmtId="176" fontId="7" fillId="0" borderId="0">
      <alignment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0" borderId="0">
      <alignment horizontal="centerContinuous" vertical="center"/>
      <protection/>
    </xf>
    <xf numFmtId="0" fontId="35" fillId="0" borderId="5" applyNumberFormat="0" applyFill="0" applyAlignment="0" applyProtection="0"/>
    <xf numFmtId="0" fontId="3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3">
      <alignment horizontal="distributed" vertical="center" wrapText="1"/>
      <protection/>
    </xf>
    <xf numFmtId="0" fontId="20" fillId="3" borderId="0" applyNumberFormat="0" applyBorder="0" applyAlignment="0" applyProtection="0"/>
    <xf numFmtId="0" fontId="11" fillId="5" borderId="0" applyNumberFormat="0" applyBorder="0" applyAlignment="0" applyProtection="0"/>
    <xf numFmtId="0" fontId="33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18" borderId="0" applyNumberFormat="0" applyBorder="0" applyAlignment="0" applyProtection="0"/>
    <xf numFmtId="0" fontId="2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0" fontId="33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33" fillId="5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6" fontId="10" fillId="0" borderId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31" fillId="6" borderId="0" applyNumberFormat="0" applyBorder="0" applyAlignment="0" applyProtection="0"/>
    <xf numFmtId="0" fontId="44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22" fillId="6" borderId="0" applyNumberFormat="0" applyBorder="0" applyAlignment="0" applyProtection="0"/>
    <xf numFmtId="0" fontId="3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6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1" fillId="6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4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 applyNumberFormat="0" applyBorder="0" applyAlignment="0" applyProtection="0"/>
    <xf numFmtId="0" fontId="44" fillId="6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8" applyNumberFormat="0" applyFill="0" applyAlignment="0" applyProtection="0"/>
    <xf numFmtId="176" fontId="10" fillId="0" borderId="0">
      <alignment/>
      <protection locked="0"/>
    </xf>
    <xf numFmtId="176" fontId="5" fillId="0" borderId="0">
      <alignment/>
      <protection locked="0"/>
    </xf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10" fillId="0" borderId="0">
      <alignment/>
      <protection locked="0"/>
    </xf>
    <xf numFmtId="42" fontId="0" fillId="0" borderId="0" applyFont="0" applyFill="0" applyBorder="0" applyAlignment="0" applyProtection="0"/>
    <xf numFmtId="0" fontId="45" fillId="19" borderId="9" applyNumberFormat="0" applyAlignment="0" applyProtection="0"/>
    <xf numFmtId="0" fontId="46" fillId="20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12" fillId="0" borderId="0">
      <alignment/>
      <protection locked="0"/>
    </xf>
    <xf numFmtId="176" fontId="7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12" fillId="0" borderId="0">
      <alignment/>
      <protection locked="0"/>
    </xf>
    <xf numFmtId="176" fontId="12" fillId="0" borderId="0">
      <alignment/>
      <protection locked="0"/>
    </xf>
    <xf numFmtId="43" fontId="0" fillId="0" borderId="0" applyFont="0" applyFill="0" applyBorder="0" applyAlignment="0" applyProtection="0"/>
    <xf numFmtId="176" fontId="10" fillId="0" borderId="0">
      <alignment/>
      <protection locked="0"/>
    </xf>
    <xf numFmtId="176" fontId="7" fillId="0" borderId="0">
      <alignment/>
      <protection locked="0"/>
    </xf>
    <xf numFmtId="176" fontId="10" fillId="0" borderId="0">
      <alignment/>
      <protection locked="0"/>
    </xf>
    <xf numFmtId="0" fontId="0" fillId="0" borderId="0" applyFont="0" applyFill="0" applyBorder="0" applyAlignment="0" applyProtection="0"/>
    <xf numFmtId="176" fontId="10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19" borderId="12" applyNumberFormat="0" applyAlignment="0" applyProtection="0"/>
    <xf numFmtId="0" fontId="55" fillId="7" borderId="9" applyNumberFormat="0" applyAlignment="0" applyProtection="0"/>
    <xf numFmtId="1" fontId="36" fillId="0" borderId="3">
      <alignment vertical="center"/>
      <protection locked="0"/>
    </xf>
    <xf numFmtId="0" fontId="56" fillId="0" borderId="0">
      <alignment/>
      <protection/>
    </xf>
    <xf numFmtId="189" fontId="36" fillId="0" borderId="3">
      <alignment vertical="center"/>
      <protection locked="0"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0" fillId="18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" fontId="58" fillId="0" borderId="0" xfId="0" applyNumberFormat="1" applyFont="1" applyAlignment="1">
      <alignment/>
    </xf>
    <xf numFmtId="0" fontId="59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60" fillId="0" borderId="3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Alignment="1">
      <alignment horizontal="right"/>
    </xf>
    <xf numFmtId="0" fontId="5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3" fontId="60" fillId="0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3" fontId="60" fillId="0" borderId="3" xfId="512" applyNumberFormat="1" applyFont="1" applyFill="1" applyBorder="1" applyAlignment="1">
      <alignment horizontal="right" vertical="center"/>
      <protection/>
    </xf>
    <xf numFmtId="3" fontId="60" fillId="0" borderId="3" xfId="512" applyNumberFormat="1" applyFont="1" applyFill="1" applyBorder="1" applyAlignment="1">
      <alignment horizontal="center" vertical="center"/>
      <protection/>
    </xf>
    <xf numFmtId="190" fontId="0" fillId="0" borderId="3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1" fontId="58" fillId="0" borderId="0" xfId="0" applyNumberFormat="1" applyFont="1" applyAlignment="1">
      <alignment horizontal="right"/>
    </xf>
    <xf numFmtId="3" fontId="59" fillId="0" borderId="3" xfId="0" applyNumberFormat="1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1" fontId="59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59" fillId="0" borderId="3" xfId="0" applyFont="1" applyFill="1" applyBorder="1" applyAlignment="1" applyProtection="1">
      <alignment horizontal="center" vertical="center"/>
      <protection locked="0"/>
    </xf>
    <xf numFmtId="0" fontId="59" fillId="0" borderId="3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>
      <alignment horizontal="center"/>
    </xf>
    <xf numFmtId="0" fontId="59" fillId="0" borderId="3" xfId="0" applyNumberFormat="1" applyFont="1" applyFill="1" applyBorder="1" applyAlignment="1" applyProtection="1">
      <alignment horizontal="center" vertical="center"/>
      <protection/>
    </xf>
    <xf numFmtId="0" fontId="59" fillId="0" borderId="3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60" fillId="21" borderId="3" xfId="0" applyNumberFormat="1" applyFont="1" applyFill="1" applyBorder="1" applyAlignment="1" applyProtection="1">
      <alignment horizontal="center" vertical="center"/>
      <protection/>
    </xf>
    <xf numFmtId="3" fontId="60" fillId="30" borderId="3" xfId="0" applyNumberFormat="1" applyFont="1" applyFill="1" applyBorder="1" applyAlignment="1" applyProtection="1">
      <alignment horizontal="right" vertical="center"/>
      <protection/>
    </xf>
    <xf numFmtId="0" fontId="38" fillId="21" borderId="3" xfId="0" applyNumberFormat="1" applyFont="1" applyFill="1" applyBorder="1" applyAlignment="1" applyProtection="1">
      <alignment vertical="center"/>
      <protection/>
    </xf>
    <xf numFmtId="3" fontId="38" fillId="21" borderId="3" xfId="0" applyNumberFormat="1" applyFont="1" applyFill="1" applyBorder="1" applyAlignment="1" applyProtection="1">
      <alignment horizontal="right" vertical="center"/>
      <protection/>
    </xf>
    <xf numFmtId="3" fontId="38" fillId="21" borderId="14" xfId="0" applyNumberFormat="1" applyFont="1" applyFill="1" applyBorder="1" applyAlignment="1" applyProtection="1">
      <alignment horizontal="right" vertical="center"/>
      <protection/>
    </xf>
    <xf numFmtId="3" fontId="38" fillId="21" borderId="17" xfId="0" applyNumberFormat="1" applyFont="1" applyFill="1" applyBorder="1" applyAlignment="1" applyProtection="1">
      <alignment horizontal="right" vertical="center"/>
      <protection/>
    </xf>
    <xf numFmtId="3" fontId="38" fillId="21" borderId="18" xfId="0" applyNumberFormat="1" applyFont="1" applyFill="1" applyBorder="1" applyAlignment="1" applyProtection="1">
      <alignment horizontal="right" vertical="center"/>
      <protection/>
    </xf>
    <xf numFmtId="3" fontId="38" fillId="21" borderId="19" xfId="0" applyNumberFormat="1" applyFont="1" applyFill="1" applyBorder="1" applyAlignment="1" applyProtection="1">
      <alignment horizontal="right" vertical="center"/>
      <protection/>
    </xf>
    <xf numFmtId="0" fontId="62" fillId="21" borderId="20" xfId="0" applyNumberFormat="1" applyFont="1" applyFill="1" applyBorder="1" applyAlignment="1" applyProtection="1">
      <alignment horizontal="center" vertical="center"/>
      <protection/>
    </xf>
    <xf numFmtId="3" fontId="60" fillId="21" borderId="3" xfId="0" applyNumberFormat="1" applyFont="1" applyFill="1" applyBorder="1" applyAlignment="1" applyProtection="1">
      <alignment horizontal="right" vertical="center"/>
      <protection/>
    </xf>
    <xf numFmtId="0" fontId="62" fillId="21" borderId="20" xfId="0" applyNumberFormat="1" applyFont="1" applyFill="1" applyBorder="1" applyAlignment="1" applyProtection="1">
      <alignment vertical="center"/>
      <protection/>
    </xf>
    <xf numFmtId="3" fontId="0" fillId="21" borderId="3" xfId="0" applyNumberFormat="1" applyFont="1" applyFill="1" applyBorder="1" applyAlignment="1" applyProtection="1">
      <alignment horizontal="right" vertical="center"/>
      <protection/>
    </xf>
    <xf numFmtId="0" fontId="38" fillId="21" borderId="20" xfId="0" applyNumberFormat="1" applyFont="1" applyFill="1" applyBorder="1" applyAlignment="1" applyProtection="1">
      <alignment vertical="center"/>
      <protection/>
    </xf>
    <xf numFmtId="3" fontId="38" fillId="31" borderId="19" xfId="0" applyNumberFormat="1" applyFont="1" applyFill="1" applyBorder="1" applyAlignment="1" applyProtection="1">
      <alignment horizontal="right" vertical="center"/>
      <protection/>
    </xf>
    <xf numFmtId="3" fontId="38" fillId="31" borderId="3" xfId="0" applyNumberFormat="1" applyFont="1" applyFill="1" applyBorder="1" applyAlignment="1" applyProtection="1">
      <alignment horizontal="right" vertical="center"/>
      <protection/>
    </xf>
    <xf numFmtId="3" fontId="38" fillId="31" borderId="14" xfId="0" applyNumberFormat="1" applyFont="1" applyFill="1" applyBorder="1" applyAlignment="1" applyProtection="1">
      <alignment horizontal="right" vertical="center"/>
      <protection/>
    </xf>
    <xf numFmtId="3" fontId="38" fillId="31" borderId="21" xfId="0" applyNumberFormat="1" applyFont="1" applyFill="1" applyBorder="1" applyAlignment="1" applyProtection="1">
      <alignment horizontal="right" vertical="center"/>
      <protection/>
    </xf>
    <xf numFmtId="0" fontId="62" fillId="21" borderId="22" xfId="0" applyNumberFormat="1" applyFont="1" applyFill="1" applyBorder="1" applyAlignment="1" applyProtection="1">
      <alignment vertical="center"/>
      <protection/>
    </xf>
    <xf numFmtId="0" fontId="38" fillId="21" borderId="21" xfId="0" applyNumberFormat="1" applyFont="1" applyFill="1" applyBorder="1" applyAlignment="1" applyProtection="1">
      <alignment vertical="center"/>
      <protection/>
    </xf>
    <xf numFmtId="3" fontId="38" fillId="21" borderId="0" xfId="0" applyNumberFormat="1" applyFont="1" applyFill="1" applyAlignment="1" applyProtection="1">
      <alignment horizontal="right" vertical="center"/>
      <protection/>
    </xf>
    <xf numFmtId="3" fontId="0" fillId="21" borderId="3" xfId="0" applyNumberFormat="1" applyFont="1" applyFill="1" applyBorder="1" applyAlignment="1" applyProtection="1">
      <alignment horizontal="right"/>
      <protection/>
    </xf>
    <xf numFmtId="3" fontId="38" fillId="21" borderId="20" xfId="0" applyNumberFormat="1" applyFont="1" applyFill="1" applyBorder="1" applyAlignment="1" applyProtection="1">
      <alignment horizontal="right" vertical="center"/>
      <protection/>
    </xf>
    <xf numFmtId="0" fontId="0" fillId="21" borderId="3" xfId="0" applyFont="1" applyFill="1" applyBorder="1" applyAlignment="1">
      <alignment/>
    </xf>
    <xf numFmtId="0" fontId="38" fillId="21" borderId="20" xfId="0" applyNumberFormat="1" applyFont="1" applyFill="1" applyBorder="1" applyAlignment="1" applyProtection="1">
      <alignment horizontal="left" vertical="center"/>
      <protection/>
    </xf>
    <xf numFmtId="3" fontId="38" fillId="21" borderId="21" xfId="0" applyNumberFormat="1" applyFont="1" applyFill="1" applyBorder="1" applyAlignment="1" applyProtection="1">
      <alignment horizontal="right" vertical="center"/>
      <protection/>
    </xf>
    <xf numFmtId="3" fontId="38" fillId="21" borderId="22" xfId="0" applyNumberFormat="1" applyFont="1" applyFill="1" applyBorder="1" applyAlignment="1" applyProtection="1">
      <alignment horizontal="right" vertical="center"/>
      <protection/>
    </xf>
    <xf numFmtId="0" fontId="38" fillId="21" borderId="22" xfId="0" applyNumberFormat="1" applyFont="1" applyFill="1" applyBorder="1" applyAlignment="1" applyProtection="1">
      <alignment vertical="center"/>
      <protection/>
    </xf>
    <xf numFmtId="0" fontId="62" fillId="21" borderId="3" xfId="0" applyNumberFormat="1" applyFont="1" applyFill="1" applyBorder="1" applyAlignment="1" applyProtection="1">
      <alignment vertical="center"/>
      <protection/>
    </xf>
    <xf numFmtId="0" fontId="62" fillId="21" borderId="3" xfId="0" applyNumberFormat="1" applyFont="1" applyFill="1" applyBorder="1" applyAlignment="1" applyProtection="1">
      <alignment horizontal="left" vertical="center"/>
      <protection/>
    </xf>
    <xf numFmtId="3" fontId="62" fillId="21" borderId="3" xfId="0" applyNumberFormat="1" applyFont="1" applyFill="1" applyBorder="1" applyAlignment="1" applyProtection="1">
      <alignment horizontal="left" vertical="center"/>
      <protection/>
    </xf>
    <xf numFmtId="0" fontId="38" fillId="21" borderId="3" xfId="0" applyNumberFormat="1" applyFont="1" applyFill="1" applyBorder="1" applyAlignment="1" applyProtection="1">
      <alignment horizontal="left" vertical="center"/>
      <protection/>
    </xf>
    <xf numFmtId="3" fontId="38" fillId="21" borderId="3" xfId="0" applyNumberFormat="1" applyFont="1" applyFill="1" applyBorder="1" applyAlignment="1" applyProtection="1">
      <alignment horizontal="left" vertical="center"/>
      <protection/>
    </xf>
    <xf numFmtId="0" fontId="62" fillId="21" borderId="20" xfId="0" applyNumberFormat="1" applyFont="1" applyFill="1" applyBorder="1" applyAlignment="1" applyProtection="1">
      <alignment horizontal="left" vertical="center"/>
      <protection/>
    </xf>
    <xf numFmtId="3" fontId="62" fillId="21" borderId="17" xfId="0" applyNumberFormat="1" applyFont="1" applyFill="1" applyBorder="1" applyAlignment="1" applyProtection="1">
      <alignment horizontal="left" vertical="center"/>
      <protection/>
    </xf>
    <xf numFmtId="3" fontId="38" fillId="21" borderId="17" xfId="0" applyNumberFormat="1" applyFont="1" applyFill="1" applyBorder="1" applyAlignment="1" applyProtection="1">
      <alignment horizontal="left" vertical="center"/>
      <protection/>
    </xf>
    <xf numFmtId="3" fontId="62" fillId="21" borderId="20" xfId="0" applyNumberFormat="1" applyFont="1" applyFill="1" applyBorder="1" applyAlignment="1" applyProtection="1">
      <alignment horizontal="left" vertical="center"/>
      <protection/>
    </xf>
    <xf numFmtId="0" fontId="38" fillId="21" borderId="20" xfId="0" applyNumberFormat="1" applyFont="1" applyFill="1" applyBorder="1" applyAlignment="1" applyProtection="1">
      <alignment horizontal="center" vertical="center"/>
      <protection/>
    </xf>
    <xf numFmtId="0" fontId="38" fillId="21" borderId="2" xfId="0" applyNumberFormat="1" applyFont="1" applyFill="1" applyBorder="1" applyAlignment="1" applyProtection="1">
      <alignment horizontal="center" vertical="center"/>
      <protection/>
    </xf>
    <xf numFmtId="3" fontId="62" fillId="21" borderId="3" xfId="0" applyNumberFormat="1" applyFont="1" applyFill="1" applyBorder="1" applyAlignment="1" applyProtection="1">
      <alignment horizontal="right" vertical="center"/>
      <protection/>
    </xf>
    <xf numFmtId="3" fontId="62" fillId="21" borderId="3" xfId="0" applyNumberFormat="1" applyFont="1" applyFill="1" applyBorder="1" applyAlignment="1">
      <alignment vertical="center"/>
    </xf>
    <xf numFmtId="3" fontId="0" fillId="21" borderId="3" xfId="0" applyNumberFormat="1" applyFont="1" applyFill="1" applyBorder="1" applyAlignment="1">
      <alignment vertical="center"/>
    </xf>
    <xf numFmtId="3" fontId="38" fillId="31" borderId="22" xfId="0" applyNumberFormat="1" applyFont="1" applyFill="1" applyBorder="1" applyAlignment="1" applyProtection="1">
      <alignment horizontal="right" vertical="center"/>
      <protection/>
    </xf>
    <xf numFmtId="3" fontId="38" fillId="31" borderId="20" xfId="0" applyNumberFormat="1" applyFont="1" applyFill="1" applyBorder="1" applyAlignment="1" applyProtection="1">
      <alignment horizontal="right" vertical="center"/>
      <protection/>
    </xf>
    <xf numFmtId="3" fontId="38" fillId="21" borderId="3" xfId="0" applyNumberFormat="1" applyFont="1" applyFill="1" applyBorder="1" applyAlignment="1">
      <alignment vertical="center"/>
    </xf>
    <xf numFmtId="0" fontId="38" fillId="21" borderId="3" xfId="0" applyFont="1" applyFill="1" applyBorder="1" applyAlignment="1">
      <alignment/>
    </xf>
    <xf numFmtId="0" fontId="0" fillId="21" borderId="0" xfId="0" applyFill="1" applyAlignment="1">
      <alignment/>
    </xf>
    <xf numFmtId="0" fontId="62" fillId="21" borderId="20" xfId="0" applyNumberFormat="1" applyFont="1" applyFill="1" applyBorder="1" applyAlignment="1" applyProtection="1">
      <alignment horizontal="center" vertical="center" wrapText="1"/>
      <protection/>
    </xf>
    <xf numFmtId="3" fontId="62" fillId="21" borderId="20" xfId="0" applyNumberFormat="1" applyFont="1" applyFill="1" applyBorder="1" applyAlignment="1" applyProtection="1">
      <alignment horizontal="right" vertical="center"/>
      <protection/>
    </xf>
    <xf numFmtId="3" fontId="62" fillId="21" borderId="3" xfId="0" applyNumberFormat="1" applyFont="1" applyFill="1" applyBorder="1" applyAlignment="1" applyProtection="1">
      <alignment horizontal="right" vertical="center"/>
      <protection/>
    </xf>
    <xf numFmtId="3" fontId="38" fillId="21" borderId="3" xfId="0" applyNumberFormat="1" applyFont="1" applyFill="1" applyBorder="1" applyAlignment="1" applyProtection="1">
      <alignment horizontal="right" vertical="center"/>
      <protection/>
    </xf>
    <xf numFmtId="190" fontId="38" fillId="21" borderId="3" xfId="0" applyNumberFormat="1" applyFont="1" applyFill="1" applyBorder="1" applyAlignment="1">
      <alignment vertical="center"/>
    </xf>
    <xf numFmtId="0" fontId="38" fillId="21" borderId="3" xfId="0" applyFont="1" applyFill="1" applyBorder="1" applyAlignment="1">
      <alignment horizontal="right"/>
    </xf>
    <xf numFmtId="0" fontId="38" fillId="21" borderId="20" xfId="0" applyNumberFormat="1" applyFont="1" applyFill="1" applyBorder="1" applyAlignment="1" applyProtection="1">
      <alignment horizontal="left" vertical="center" wrapText="1"/>
      <protection/>
    </xf>
    <xf numFmtId="0" fontId="38" fillId="21" borderId="2" xfId="0" applyNumberFormat="1" applyFont="1" applyFill="1" applyBorder="1" applyAlignment="1" applyProtection="1">
      <alignment horizontal="left" vertical="center" wrapText="1"/>
      <protection/>
    </xf>
    <xf numFmtId="0" fontId="38" fillId="21" borderId="2" xfId="0" applyNumberFormat="1" applyFont="1" applyFill="1" applyBorder="1" applyAlignment="1" applyProtection="1">
      <alignment horizontal="left" vertical="center"/>
      <protection/>
    </xf>
    <xf numFmtId="0" fontId="38" fillId="21" borderId="2" xfId="0" applyNumberFormat="1" applyFont="1" applyFill="1" applyBorder="1" applyAlignment="1" applyProtection="1">
      <alignment vertical="center"/>
      <protection/>
    </xf>
  </cellXfs>
  <cellStyles count="77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?鹎%U龡&amp;H齲_x0001_C铣_x0014__x0007__x0001__x0001_" xfId="45"/>
    <cellStyle name="_05" xfId="46"/>
    <cellStyle name="_1" xfId="47"/>
    <cellStyle name="_13" xfId="48"/>
    <cellStyle name="_13-19" xfId="49"/>
    <cellStyle name="_13-19(1)" xfId="50"/>
    <cellStyle name="_16" xfId="51"/>
    <cellStyle name="_17" xfId="52"/>
    <cellStyle name="_2003-17" xfId="53"/>
    <cellStyle name="_2005-09" xfId="54"/>
    <cellStyle name="_2005-17" xfId="55"/>
    <cellStyle name="_2005-18" xfId="56"/>
    <cellStyle name="_2005-19" xfId="57"/>
    <cellStyle name="_2006-2" xfId="58"/>
    <cellStyle name="_2010.10.30" xfId="59"/>
    <cellStyle name="_2010省对市县转移支付测算表(10-21）" xfId="60"/>
    <cellStyle name="_29" xfId="61"/>
    <cellStyle name="_Book3" xfId="62"/>
    <cellStyle name="_ET_STYLE_NoName_00_" xfId="63"/>
    <cellStyle name="_NJ09-05" xfId="64"/>
    <cellStyle name="_NJ17-06" xfId="65"/>
    <cellStyle name="_NJ17-24" xfId="66"/>
    <cellStyle name="_NJ17-25" xfId="67"/>
    <cellStyle name="_NJ17-26" xfId="68"/>
    <cellStyle name="_NJ18-13" xfId="69"/>
    <cellStyle name="_NJ18-27" xfId="70"/>
    <cellStyle name="_定稿" xfId="71"/>
    <cellStyle name="_分市分省GDP" xfId="72"/>
    <cellStyle name="_副本2006-2" xfId="73"/>
    <cellStyle name="_副本2006-2新" xfId="74"/>
    <cellStyle name="_转移支付" xfId="75"/>
    <cellStyle name="_综合数据" xfId="76"/>
    <cellStyle name="_纵横对比" xfId="77"/>
    <cellStyle name="¡ã¨" xfId="78"/>
    <cellStyle name="»õ" xfId="79"/>
    <cellStyle name="»õ±ò" xfId="80"/>
    <cellStyle name="»õ±ò[" xfId="81"/>
    <cellStyle name="»õ±ò[0]" xfId="82"/>
    <cellStyle name="»õ±ò_10" xfId="83"/>
    <cellStyle name="°" xfId="84"/>
    <cellStyle name="°_05" xfId="85"/>
    <cellStyle name="°_1" xfId="86"/>
    <cellStyle name="°_17" xfId="87"/>
    <cellStyle name="°_2003-17" xfId="88"/>
    <cellStyle name="°_2006-2" xfId="89"/>
    <cellStyle name="°_Book3" xfId="90"/>
    <cellStyle name="°_NJ17-14" xfId="91"/>
    <cellStyle name="°_定稿" xfId="92"/>
    <cellStyle name="°_副本2006-2" xfId="93"/>
    <cellStyle name="°_副本2006-2新" xfId="94"/>
    <cellStyle name="°_综合数据" xfId="95"/>
    <cellStyle name="°_纵横对比" xfId="96"/>
    <cellStyle name="°ù·" xfId="97"/>
    <cellStyle name="°ù·ö±è" xfId="98"/>
    <cellStyle name="0,0&#10;&#10;NA&#10;&#10;" xfId="99"/>
    <cellStyle name="20% - 强调文字颜色 1" xfId="100"/>
    <cellStyle name="20% - 强调文字颜色 2" xfId="101"/>
    <cellStyle name="20% - 强调文字颜色 3" xfId="102"/>
    <cellStyle name="20% - 强调文字颜色 4" xfId="103"/>
    <cellStyle name="20% - 强调文字颜色 5" xfId="104"/>
    <cellStyle name="20% - 强调文字颜色 6" xfId="105"/>
    <cellStyle name="3" xfId="106"/>
    <cellStyle name="3?" xfId="107"/>
    <cellStyle name="3?ê" xfId="108"/>
    <cellStyle name="3_03-17" xfId="109"/>
    <cellStyle name="3_04-19" xfId="110"/>
    <cellStyle name="3_05" xfId="111"/>
    <cellStyle name="3_2005-18" xfId="112"/>
    <cellStyle name="3_2005-19" xfId="113"/>
    <cellStyle name="3_封面" xfId="114"/>
    <cellStyle name="3¡" xfId="115"/>
    <cellStyle name="3￡" xfId="116"/>
    <cellStyle name="³£" xfId="117"/>
    <cellStyle name="3￡1" xfId="118"/>
    <cellStyle name="³£¹æ" xfId="119"/>
    <cellStyle name="40% - 强调文字颜色 1" xfId="120"/>
    <cellStyle name="40% - 强调文字颜色 2" xfId="121"/>
    <cellStyle name="40% - 强调文字颜色 3" xfId="122"/>
    <cellStyle name="40% - 强调文字颜色 4" xfId="123"/>
    <cellStyle name="40% - 强调文字颜色 5" xfId="124"/>
    <cellStyle name="40% - 强调文字颜色 6" xfId="125"/>
    <cellStyle name="60% - 强调文字颜色 1" xfId="126"/>
    <cellStyle name="60% - 强调文字颜色 2" xfId="127"/>
    <cellStyle name="60% - 强调文字颜色 3" xfId="128"/>
    <cellStyle name="60% - 强调文字颜色 4" xfId="129"/>
    <cellStyle name="60% - 强调文字颜色 5" xfId="130"/>
    <cellStyle name="60% - 强调文字颜色 6" xfId="131"/>
    <cellStyle name="Accent1" xfId="132"/>
    <cellStyle name="Accent1 - 20%" xfId="133"/>
    <cellStyle name="Accent1 - 40%" xfId="134"/>
    <cellStyle name="Accent1 - 60%" xfId="135"/>
    <cellStyle name="Accent1_2006年33甘肃" xfId="136"/>
    <cellStyle name="Accent2" xfId="137"/>
    <cellStyle name="Accent2 - 20%" xfId="138"/>
    <cellStyle name="Accent2 - 40%" xfId="139"/>
    <cellStyle name="Accent2 - 60%" xfId="140"/>
    <cellStyle name="Accent2_2006年33甘肃" xfId="141"/>
    <cellStyle name="Accent3" xfId="142"/>
    <cellStyle name="Accent3 - 20%" xfId="143"/>
    <cellStyle name="Accent3 - 40%" xfId="144"/>
    <cellStyle name="Accent3 - 60%" xfId="145"/>
    <cellStyle name="Accent3_2006年33甘肃" xfId="146"/>
    <cellStyle name="Accent4" xfId="147"/>
    <cellStyle name="Accent4 - 20%" xfId="148"/>
    <cellStyle name="Accent4 - 40%" xfId="149"/>
    <cellStyle name="Accent4 - 60%" xfId="150"/>
    <cellStyle name="Accent5" xfId="151"/>
    <cellStyle name="Accent5 - 20%" xfId="152"/>
    <cellStyle name="Accent5 - 40%" xfId="153"/>
    <cellStyle name="Accent5 - 60%" xfId="154"/>
    <cellStyle name="Accent6" xfId="155"/>
    <cellStyle name="Accent6 - 20%" xfId="156"/>
    <cellStyle name="Accent6 - 40%" xfId="157"/>
    <cellStyle name="Accent6 - 60%" xfId="158"/>
    <cellStyle name="Accent6_2006年33甘肃" xfId="159"/>
    <cellStyle name="Æõ" xfId="160"/>
    <cellStyle name="Æõí¨" xfId="161"/>
    <cellStyle name="Ç§·" xfId="162"/>
    <cellStyle name="Ç§·öî»" xfId="163"/>
    <cellStyle name="Ç§·öî»[0]" xfId="164"/>
    <cellStyle name="Ç§î»" xfId="165"/>
    <cellStyle name="Ç§î»[0]" xfId="166"/>
    <cellStyle name="Ç§î»·ö¸" xfId="167"/>
    <cellStyle name="Calc Currency (0)" xfId="168"/>
    <cellStyle name="ColLevel_0" xfId="169"/>
    <cellStyle name="Comma [0]" xfId="170"/>
    <cellStyle name="comma zerodec" xfId="171"/>
    <cellStyle name="Comma_04" xfId="172"/>
    <cellStyle name="Currency [0]" xfId="173"/>
    <cellStyle name="Currency_04" xfId="174"/>
    <cellStyle name="Currency1" xfId="175"/>
    <cellStyle name="Date" xfId="176"/>
    <cellStyle name="Dollar (zero dec)" xfId="177"/>
    <cellStyle name="Fixed" xfId="178"/>
    <cellStyle name="Grey" xfId="179"/>
    <cellStyle name="Header1" xfId="180"/>
    <cellStyle name="Header2" xfId="181"/>
    <cellStyle name="HEADING1" xfId="182"/>
    <cellStyle name="HEADING2" xfId="183"/>
    <cellStyle name="Input [yellow]" xfId="184"/>
    <cellStyle name="no dec" xfId="185"/>
    <cellStyle name="Norma,_laroux_4_营业在建 (2)_E21" xfId="186"/>
    <cellStyle name="Normal - Style1" xfId="187"/>
    <cellStyle name="Normal_#10-Headcount" xfId="188"/>
    <cellStyle name="Percent [2]" xfId="189"/>
    <cellStyle name="Percent_laroux" xfId="190"/>
    <cellStyle name="RowLevel_0" xfId="191"/>
    <cellStyle name="Total" xfId="192"/>
    <cellStyle name="百" xfId="193"/>
    <cellStyle name="百_03-17" xfId="194"/>
    <cellStyle name="百_04-19" xfId="195"/>
    <cellStyle name="百_05" xfId="196"/>
    <cellStyle name="百_2005-18" xfId="197"/>
    <cellStyle name="百_2005-19" xfId="198"/>
    <cellStyle name="百_NJ09-03" xfId="199"/>
    <cellStyle name="百_NJ09-04" xfId="200"/>
    <cellStyle name="百_NJ09-05" xfId="201"/>
    <cellStyle name="百_NJ09-07" xfId="202"/>
    <cellStyle name="百_NJ09-08" xfId="203"/>
    <cellStyle name="百_NJ17-07" xfId="204"/>
    <cellStyle name="百_NJ17-08" xfId="205"/>
    <cellStyle name="百_NJ17-11" xfId="206"/>
    <cellStyle name="百_NJ17-16" xfId="207"/>
    <cellStyle name="百_NJ17-18" xfId="208"/>
    <cellStyle name="百_NJ17-19" xfId="209"/>
    <cellStyle name="百_NJ17-21" xfId="210"/>
    <cellStyle name="百_NJ17-22" xfId="211"/>
    <cellStyle name="百_NJ17-23" xfId="212"/>
    <cellStyle name="百_NJ17-25" xfId="213"/>
    <cellStyle name="百_NJ17-26" xfId="214"/>
    <cellStyle name="百_NJ17-27" xfId="215"/>
    <cellStyle name="百_NJ17-28" xfId="216"/>
    <cellStyle name="百_NJ17-33" xfId="217"/>
    <cellStyle name="百_NJ17-34" xfId="218"/>
    <cellStyle name="百_NJ17-35" xfId="219"/>
    <cellStyle name="百_NJ17-36" xfId="220"/>
    <cellStyle name="百_NJ17-37" xfId="221"/>
    <cellStyle name="百_NJ17-39" xfId="222"/>
    <cellStyle name="百_NJ17-42" xfId="223"/>
    <cellStyle name="百_NJ17-47" xfId="224"/>
    <cellStyle name="百_NJ17-54" xfId="225"/>
    <cellStyle name="百_NJ17-60" xfId="226"/>
    <cellStyle name="百_NJ17-62" xfId="227"/>
    <cellStyle name="百_NJ18-01" xfId="228"/>
    <cellStyle name="百_NJ18-02" xfId="229"/>
    <cellStyle name="百_NJ18-03" xfId="230"/>
    <cellStyle name="百_NJ18-04" xfId="231"/>
    <cellStyle name="百_NJ18-05" xfId="232"/>
    <cellStyle name="百_NJ18-06" xfId="233"/>
    <cellStyle name="百_NJ18-07" xfId="234"/>
    <cellStyle name="百_NJ18-08" xfId="235"/>
    <cellStyle name="百_NJ18-09" xfId="236"/>
    <cellStyle name="百_NJ18-10" xfId="237"/>
    <cellStyle name="百_NJ18-11" xfId="238"/>
    <cellStyle name="百_NJ18-12" xfId="239"/>
    <cellStyle name="百_NJ18-13" xfId="240"/>
    <cellStyle name="百_NJ18-14" xfId="241"/>
    <cellStyle name="百_NJ18-17" xfId="242"/>
    <cellStyle name="百_NJ18-18" xfId="243"/>
    <cellStyle name="百_NJ18-19" xfId="244"/>
    <cellStyle name="百_NJ18-21" xfId="245"/>
    <cellStyle name="百_NJ18-23" xfId="246"/>
    <cellStyle name="百_NJ18-27" xfId="247"/>
    <cellStyle name="百_NJ18-32" xfId="248"/>
    <cellStyle name="百_NJ18-33" xfId="249"/>
    <cellStyle name="百_NJ18-34" xfId="250"/>
    <cellStyle name="百_NJ18-38" xfId="251"/>
    <cellStyle name="百_NJ18-39" xfId="252"/>
    <cellStyle name="百_NJ18-43" xfId="253"/>
    <cellStyle name="百_封面" xfId="254"/>
    <cellStyle name="Percent" xfId="255"/>
    <cellStyle name="百分比 2" xfId="256"/>
    <cellStyle name="百分比 3" xfId="257"/>
    <cellStyle name="百分比 4" xfId="258"/>
    <cellStyle name="标题" xfId="259"/>
    <cellStyle name="标题 1" xfId="260"/>
    <cellStyle name="标题 2" xfId="261"/>
    <cellStyle name="标题 3" xfId="262"/>
    <cellStyle name="标题 4" xfId="263"/>
    <cellStyle name="表标题" xfId="264"/>
    <cellStyle name="差" xfId="265"/>
    <cellStyle name="差_00省级(打印)" xfId="266"/>
    <cellStyle name="差_03昭通" xfId="267"/>
    <cellStyle name="差_0502通海县" xfId="268"/>
    <cellStyle name="差_05潍坊" xfId="269"/>
    <cellStyle name="差_0605石屏县" xfId="270"/>
    <cellStyle name="差_07临沂" xfId="271"/>
    <cellStyle name="差_09黑龙江" xfId="272"/>
    <cellStyle name="差_1" xfId="273"/>
    <cellStyle name="差_1110洱源县" xfId="274"/>
    <cellStyle name="差_11大理" xfId="275"/>
    <cellStyle name="差_12滨州" xfId="276"/>
    <cellStyle name="差_14安徽" xfId="277"/>
    <cellStyle name="差_2" xfId="278"/>
    <cellStyle name="差_20 2007年河南结算单" xfId="279"/>
    <cellStyle name="差_2006年22湖南" xfId="280"/>
    <cellStyle name="差_2006年27重庆" xfId="281"/>
    <cellStyle name="差_2006年28四川" xfId="282"/>
    <cellStyle name="差_2006年30云南" xfId="283"/>
    <cellStyle name="差_2006年33甘肃" xfId="284"/>
    <cellStyle name="差_2006年34青海" xfId="285"/>
    <cellStyle name="差_2006年全省财力计算表（中央、决算）" xfId="286"/>
    <cellStyle name="差_2006年水利统计指标统计表" xfId="287"/>
    <cellStyle name="差_2007结算与财力(6.2)" xfId="288"/>
    <cellStyle name="差_2007年结算已定项目对账单" xfId="289"/>
    <cellStyle name="差_2007年收支情况及2008年收支预计表(汇总表)" xfId="290"/>
    <cellStyle name="差_2007年一般预算支出剔除" xfId="291"/>
    <cellStyle name="差_2007年中央财政与河南省财政年终决算结算单" xfId="292"/>
    <cellStyle name="差_2007一般预算支出口径剔除表" xfId="293"/>
    <cellStyle name="差_2008计算资料（8月11日终稿）" xfId="294"/>
    <cellStyle name="差_2008计算资料（8月5）" xfId="295"/>
    <cellStyle name="差_2008结算与财力(最终)" xfId="296"/>
    <cellStyle name="差_2008经常性收入" xfId="297"/>
    <cellStyle name="差_2008年财政收支预算草案(1.4)" xfId="298"/>
    <cellStyle name="差_2008年全省汇总收支计算表" xfId="299"/>
    <cellStyle name="差_2008年全省人员信息" xfId="300"/>
    <cellStyle name="差_2008年一般预算支出预计" xfId="301"/>
    <cellStyle name="差_2008年预计支出与2007年对比" xfId="302"/>
    <cellStyle name="差_2008年支出核定" xfId="303"/>
    <cellStyle name="差_2008年支出调整" xfId="304"/>
    <cellStyle name="差_2009年财力测算情况11.19" xfId="305"/>
    <cellStyle name="差_2009年结算（最终）" xfId="306"/>
    <cellStyle name="差_2009年省对市县转移支付测算表(9.27)" xfId="307"/>
    <cellStyle name="差_2009年省与市县结算（最终）" xfId="308"/>
    <cellStyle name="差_2009全省决算表（批复后）" xfId="309"/>
    <cellStyle name="差_2010.10.30" xfId="310"/>
    <cellStyle name="差_2010年全省供养人员" xfId="311"/>
    <cellStyle name="差_2010年收入预测表（20091218)）" xfId="312"/>
    <cellStyle name="差_2010年收入预测表（20091219)）" xfId="313"/>
    <cellStyle name="差_2010年收入预测表（20091230)）" xfId="314"/>
    <cellStyle name="差_2010省对市县转移支付测算表(10-21）" xfId="315"/>
    <cellStyle name="差_2010省级行政性收费专项收入批复" xfId="316"/>
    <cellStyle name="差_20111127汇报附表（8张）" xfId="317"/>
    <cellStyle name="差_2011年全省及省级预计12-31" xfId="318"/>
    <cellStyle name="差_2011年全省及省级预计2011-12-12" xfId="319"/>
    <cellStyle name="差_2011年预算表格2010.12.9" xfId="320"/>
    <cellStyle name="差_2011年预算大表11-26" xfId="321"/>
    <cellStyle name="差_2012-2013年经常性收入预测（1.1新口径）" xfId="322"/>
    <cellStyle name="差_2012年省级平衡表" xfId="323"/>
    <cellStyle name="差_2012年省级平衡简表（用）" xfId="324"/>
    <cellStyle name="差_20河南" xfId="325"/>
    <cellStyle name="差_20河南(财政部2010年县级基本财力测算数据)" xfId="326"/>
    <cellStyle name="差_22湖南" xfId="327"/>
    <cellStyle name="差_27重庆" xfId="328"/>
    <cellStyle name="差_28四川" xfId="329"/>
    <cellStyle name="差_30云南" xfId="330"/>
    <cellStyle name="差_30云南_1" xfId="331"/>
    <cellStyle name="差_33甘肃" xfId="332"/>
    <cellStyle name="差_34青海" xfId="333"/>
    <cellStyle name="差_34青海_1" xfId="334"/>
    <cellStyle name="差_410927000_台前县" xfId="335"/>
    <cellStyle name="差_530623_2006年县级财政报表附表" xfId="336"/>
    <cellStyle name="差_530629_2006年县级财政报表附表" xfId="337"/>
    <cellStyle name="差_5334_2006年迪庆县级财政报表附表" xfId="338"/>
    <cellStyle name="差_Book1" xfId="339"/>
    <cellStyle name="差_Book1_2012-2013年经常性收入预测（1.1新口径）" xfId="340"/>
    <cellStyle name="差_Book1_2012年省级平衡简表（用）" xfId="341"/>
    <cellStyle name="差_Book2" xfId="342"/>
    <cellStyle name="差_gdp" xfId="343"/>
    <cellStyle name="差_M01-2(州市补助收入)" xfId="344"/>
    <cellStyle name="差_Sheet1" xfId="345"/>
    <cellStyle name="差_安徽 缺口县区测算(地方填报)1" xfId="346"/>
    <cellStyle name="差_表一" xfId="347"/>
    <cellStyle name="差_不含人员经费系数" xfId="348"/>
    <cellStyle name="差_财力差异计算表(不含非农业区)" xfId="349"/>
    <cellStyle name="差_财政供养人员" xfId="350"/>
    <cellStyle name="差_财政厅编制用表（2011年报省人大）" xfId="351"/>
    <cellStyle name="差_测算结果" xfId="352"/>
    <cellStyle name="差_测算结果汇总" xfId="353"/>
    <cellStyle name="差_测算总表" xfId="354"/>
    <cellStyle name="差_成本差异系数" xfId="355"/>
    <cellStyle name="差_成本差异系数（含人口规模）" xfId="356"/>
    <cellStyle name="差_城建部门" xfId="357"/>
    <cellStyle name="差_第五部分(才淼、饶永宏）" xfId="358"/>
    <cellStyle name="差_第一部分：综合全" xfId="359"/>
    <cellStyle name="差_电力公司增值税划转" xfId="360"/>
    <cellStyle name="差_分析缺口率" xfId="361"/>
    <cellStyle name="差_分县成本差异系数" xfId="362"/>
    <cellStyle name="差_分县成本差异系数_不含人员经费系数" xfId="363"/>
    <cellStyle name="差_分县成本差异系数_民生政策最低支出需求" xfId="364"/>
    <cellStyle name="差_附表" xfId="365"/>
    <cellStyle name="差_复件 复件 2010年预算表格－2010-03-26-（含表间 公式）" xfId="366"/>
    <cellStyle name="差_国有资本经营预算（2011年报省人大）" xfId="367"/>
    <cellStyle name="差_行政(燃修费)" xfId="368"/>
    <cellStyle name="差_行政(燃修费)_不含人员经费系数" xfId="369"/>
    <cellStyle name="差_行政(燃修费)_民生政策最低支出需求" xfId="370"/>
    <cellStyle name="差_行政(燃修费)_县市旗测算-新科目（含人口规模效应）" xfId="371"/>
    <cellStyle name="差_行政（人员）" xfId="372"/>
    <cellStyle name="差_行政（人员）_不含人员经费系数" xfId="373"/>
    <cellStyle name="差_行政（人员）_民生政策最低支出需求" xfId="374"/>
    <cellStyle name="差_行政（人员）_县市旗测算-新科目（含人口规模效应）" xfId="375"/>
    <cellStyle name="差_行政公检法测算" xfId="376"/>
    <cellStyle name="差_行政公检法测算_不含人员经费系数" xfId="377"/>
    <cellStyle name="差_行政公检法测算_民生政策最低支出需求" xfId="378"/>
    <cellStyle name="差_行政公检法测算_县市旗测算-新科目（含人口规模效应）" xfId="379"/>
    <cellStyle name="差_河南 缺口县区测算(地方填报)" xfId="380"/>
    <cellStyle name="差_河南 缺口县区测算(地方填报白)" xfId="381"/>
    <cellStyle name="差_河南省----2009-05-21（补充数据）" xfId="382"/>
    <cellStyle name="差_河南省农村义务教育教师绩效工资测算表8-12" xfId="383"/>
    <cellStyle name="差_核定人数对比" xfId="384"/>
    <cellStyle name="差_核定人数下发表" xfId="385"/>
    <cellStyle name="差_汇总" xfId="386"/>
    <cellStyle name="差_汇总表" xfId="387"/>
    <cellStyle name="差_汇总表4" xfId="388"/>
    <cellStyle name="差_汇总-县级财政报表附表" xfId="389"/>
    <cellStyle name="差_检验表" xfId="390"/>
    <cellStyle name="差_检验表（调整后）" xfId="391"/>
    <cellStyle name="差_教育(按照总人口测算）—20080416" xfId="392"/>
    <cellStyle name="差_教育(按照总人口测算）—20080416_不含人员经费系数" xfId="393"/>
    <cellStyle name="差_教育(按照总人口测算）—20080416_民生政策最低支出需求" xfId="394"/>
    <cellStyle name="差_教育(按照总人口测算）—20080416_县市旗测算-新科目（含人口规模效应）" xfId="395"/>
    <cellStyle name="差_津补贴保障测算（2010.3.19）" xfId="396"/>
    <cellStyle name="差_津补贴保障测算(5.21)" xfId="397"/>
    <cellStyle name="差_丽江汇总" xfId="398"/>
    <cellStyle name="差_民生政策最低支出需求" xfId="399"/>
    <cellStyle name="差_农林水和城市维护标准支出20080505－县区合计" xfId="400"/>
    <cellStyle name="差_农林水和城市维护标准支出20080505－县区合计_不含人员经费系数" xfId="401"/>
    <cellStyle name="差_农林水和城市维护标准支出20080505－县区合计_民生政策最低支出需求" xfId="402"/>
    <cellStyle name="差_农林水和城市维护标准支出20080505－县区合计_县市旗测算-新科目（含人口规模效应）" xfId="403"/>
    <cellStyle name="差_平邑" xfId="404"/>
    <cellStyle name="差_其他部门(按照总人口测算）—20080416" xfId="405"/>
    <cellStyle name="差_其他部门(按照总人口测算）—20080416_不含人员经费系数" xfId="406"/>
    <cellStyle name="差_其他部门(按照总人口测算）—20080416_民生政策最低支出需求" xfId="407"/>
    <cellStyle name="差_其他部门(按照总人口测算）—20080416_县市旗测算-新科目（含人口规模效应）" xfId="408"/>
    <cellStyle name="差_青海 缺口县区测算(地方填报)" xfId="409"/>
    <cellStyle name="差_缺口县区测算" xfId="410"/>
    <cellStyle name="差_缺口县区测算（11.13）" xfId="411"/>
    <cellStyle name="差_缺口县区测算(按2007支出增长25%测算)" xfId="412"/>
    <cellStyle name="差_缺口县区测算(按核定人数)" xfId="413"/>
    <cellStyle name="差_缺口县区测算(财政部标准)" xfId="414"/>
    <cellStyle name="差_缺口消化情况" xfId="415"/>
    <cellStyle name="差_人员工资和公用经费" xfId="416"/>
    <cellStyle name="差_人员工资和公用经费2" xfId="417"/>
    <cellStyle name="差_人员工资和公用经费3" xfId="418"/>
    <cellStyle name="差_山东省民生支出标准" xfId="419"/>
    <cellStyle name="差_商品交易所2006--2008年税收" xfId="420"/>
    <cellStyle name="差_省电力2008年 工作表" xfId="421"/>
    <cellStyle name="差_省属监狱人员级别表(驻外)" xfId="422"/>
    <cellStyle name="差_市辖区测算20080510" xfId="423"/>
    <cellStyle name="差_市辖区测算20080510_不含人员经费系数" xfId="424"/>
    <cellStyle name="差_市辖区测算20080510_民生政策最低支出需求" xfId="425"/>
    <cellStyle name="差_市辖区测算20080510_县市旗测算-新科目（含人口规模效应）" xfId="426"/>
    <cellStyle name="差_市辖区测算-新科目（20080626）" xfId="427"/>
    <cellStyle name="差_市辖区测算-新科目（20080626）_不含人员经费系数" xfId="428"/>
    <cellStyle name="差_市辖区测算-新科目（20080626）_民生政策最低支出需求" xfId="429"/>
    <cellStyle name="差_市辖区测算-新科目（20080626）_县市旗测算-新科目（含人口规模效应）" xfId="430"/>
    <cellStyle name="差_同德" xfId="431"/>
    <cellStyle name="差_危改资金测算" xfId="432"/>
    <cellStyle name="差_卫生(按照总人口测算）—20080416" xfId="433"/>
    <cellStyle name="差_卫生(按照总人口测算）—20080416_不含人员经费系数" xfId="434"/>
    <cellStyle name="差_卫生(按照总人口测算）—20080416_民生政策最低支出需求" xfId="435"/>
    <cellStyle name="差_卫生(按照总人口测算）—20080416_县市旗测算-新科目（含人口规模效应）" xfId="436"/>
    <cellStyle name="差_卫生部门" xfId="437"/>
    <cellStyle name="差_文体广播部门" xfId="438"/>
    <cellStyle name="差_文体广播事业(按照总人口测算）—20080416" xfId="439"/>
    <cellStyle name="差_文体广播事业(按照总人口测算）—20080416_不含人员经费系数" xfId="440"/>
    <cellStyle name="差_文体广播事业(按照总人口测算）—20080416_民生政策最低支出需求" xfId="441"/>
    <cellStyle name="差_文体广播事业(按照总人口测算）—20080416_县市旗测算-新科目（含人口规模效应）" xfId="442"/>
    <cellStyle name="差_下文" xfId="443"/>
    <cellStyle name="差_下文（表）" xfId="444"/>
    <cellStyle name="差_县区合并测算20080421" xfId="445"/>
    <cellStyle name="差_县区合并测算20080421_不含人员经费系数" xfId="446"/>
    <cellStyle name="差_县区合并测算20080421_民生政策最低支出需求" xfId="447"/>
    <cellStyle name="差_县区合并测算20080421_县市旗测算-新科目（含人口规模效应）" xfId="448"/>
    <cellStyle name="差_县区合并测算20080423(按照各省比重）" xfId="449"/>
    <cellStyle name="差_县区合并测算20080423(按照各省比重）_不含人员经费系数" xfId="450"/>
    <cellStyle name="差_县区合并测算20080423(按照各省比重）_民生政策最低支出需求" xfId="451"/>
    <cellStyle name="差_县区合并测算20080423(按照各省比重）_县市旗测算-新科目（含人口规模效应）" xfId="452"/>
    <cellStyle name="差_县市旗测算20080508" xfId="453"/>
    <cellStyle name="差_县市旗测算20080508_不含人员经费系数" xfId="454"/>
    <cellStyle name="差_县市旗测算20080508_民生政策最低支出需求" xfId="455"/>
    <cellStyle name="差_县市旗测算20080508_县市旗测算-新科目（含人口规模效应）" xfId="456"/>
    <cellStyle name="差_县市旗测算-新科目（20080626）" xfId="457"/>
    <cellStyle name="差_县市旗测算-新科目（20080626）_不含人员经费系数" xfId="458"/>
    <cellStyle name="差_县市旗测算-新科目（20080626）_民生政策最低支出需求" xfId="459"/>
    <cellStyle name="差_县市旗测算-新科目（20080626）_县市旗测算-新科目（含人口规模效应）" xfId="460"/>
    <cellStyle name="差_县市旗测算-新科目（20080627）" xfId="461"/>
    <cellStyle name="差_县市旗测算-新科目（20080627）_不含人员经费系数" xfId="462"/>
    <cellStyle name="差_县市旗测算-新科目（20080627）_民生政策最低支出需求" xfId="463"/>
    <cellStyle name="差_县市旗测算-新科目（20080627）_县市旗测算-新科目（含人口规模效应）" xfId="464"/>
    <cellStyle name="差_一般预算支出口径剔除表" xfId="465"/>
    <cellStyle name="差_云南 缺口县区测算(地方填报)" xfId="466"/>
    <cellStyle name="差_云南省2008年转移支付测算——州市本级考核部分及政策性测算" xfId="467"/>
    <cellStyle name="差_重点民生支出需求测算表社保（农村低保）081112" xfId="468"/>
    <cellStyle name="差_转移支付" xfId="469"/>
    <cellStyle name="差_自行调整差异系数顺序" xfId="470"/>
    <cellStyle name="差_总人口" xfId="471"/>
    <cellStyle name="常" xfId="472"/>
    <cellStyle name="常规 10" xfId="473"/>
    <cellStyle name="常规 11" xfId="474"/>
    <cellStyle name="常规 11 2" xfId="475"/>
    <cellStyle name="常规 11 2 2" xfId="476"/>
    <cellStyle name="常规 11 3" xfId="477"/>
    <cellStyle name="常规 11_02支出需求及缺口县测算情况" xfId="478"/>
    <cellStyle name="常规 12" xfId="479"/>
    <cellStyle name="常规 13" xfId="480"/>
    <cellStyle name="常规 14" xfId="481"/>
    <cellStyle name="常规 15" xfId="482"/>
    <cellStyle name="常规 16" xfId="483"/>
    <cellStyle name="常规 16 2" xfId="484"/>
    <cellStyle name="常规 17" xfId="485"/>
    <cellStyle name="常规 18" xfId="486"/>
    <cellStyle name="常规 19" xfId="487"/>
    <cellStyle name="常规 2" xfId="488"/>
    <cellStyle name="常规 2 2" xfId="489"/>
    <cellStyle name="常规 2 3" xfId="490"/>
    <cellStyle name="常规 2 3 2" xfId="491"/>
    <cellStyle name="常规 2 3_2012年省级平衡表" xfId="492"/>
    <cellStyle name="常规 2 4" xfId="493"/>
    <cellStyle name="常规 2 5" xfId="494"/>
    <cellStyle name="常规 2_2007年收支情况及2008年收支预计表(汇总表)" xfId="495"/>
    <cellStyle name="常规 20" xfId="496"/>
    <cellStyle name="常规 21" xfId="497"/>
    <cellStyle name="常规 24" xfId="498"/>
    <cellStyle name="常规 25" xfId="499"/>
    <cellStyle name="常规 26" xfId="500"/>
    <cellStyle name="常规 27" xfId="501"/>
    <cellStyle name="常规 3" xfId="502"/>
    <cellStyle name="常规 3 2" xfId="503"/>
    <cellStyle name="常规 3 3" xfId="504"/>
    <cellStyle name="常规 3_2010.10.30" xfId="505"/>
    <cellStyle name="常规 4" xfId="506"/>
    <cellStyle name="常规 5" xfId="507"/>
    <cellStyle name="常规 6" xfId="508"/>
    <cellStyle name="常规 7" xfId="509"/>
    <cellStyle name="常规 8" xfId="510"/>
    <cellStyle name="常规 9" xfId="511"/>
    <cellStyle name="常规_省本级（省直组）" xfId="512"/>
    <cellStyle name="超级链接" xfId="513"/>
    <cellStyle name="Hyperlink" xfId="514"/>
    <cellStyle name="分级显示行_1_13区汇总" xfId="515"/>
    <cellStyle name="归盒啦_95" xfId="516"/>
    <cellStyle name="好" xfId="517"/>
    <cellStyle name="好_00省级(打印)" xfId="518"/>
    <cellStyle name="好_03昭通" xfId="519"/>
    <cellStyle name="好_0502通海县" xfId="520"/>
    <cellStyle name="好_05潍坊" xfId="521"/>
    <cellStyle name="好_0605石屏县" xfId="522"/>
    <cellStyle name="好_07临沂" xfId="523"/>
    <cellStyle name="好_09黑龙江" xfId="524"/>
    <cellStyle name="好_1" xfId="525"/>
    <cellStyle name="好_1110洱源县" xfId="526"/>
    <cellStyle name="好_11大理" xfId="527"/>
    <cellStyle name="好_12滨州" xfId="528"/>
    <cellStyle name="好_14安徽" xfId="529"/>
    <cellStyle name="好_2" xfId="530"/>
    <cellStyle name="好_20 2007年河南结算单" xfId="531"/>
    <cellStyle name="好_2006年22湖南" xfId="532"/>
    <cellStyle name="好_2006年27重庆" xfId="533"/>
    <cellStyle name="好_2006年28四川" xfId="534"/>
    <cellStyle name="好_2006年30云南" xfId="535"/>
    <cellStyle name="好_2006年33甘肃" xfId="536"/>
    <cellStyle name="好_2006年34青海" xfId="537"/>
    <cellStyle name="好_2006年全省财力计算表（中央、决算）" xfId="538"/>
    <cellStyle name="好_2006年水利统计指标统计表" xfId="539"/>
    <cellStyle name="好_2007结算与财力(6.2)" xfId="540"/>
    <cellStyle name="好_2007年结算已定项目对账单" xfId="541"/>
    <cellStyle name="好_2007年收支情况及2008年收支预计表(汇总表)" xfId="542"/>
    <cellStyle name="好_2007年一般预算支出剔除" xfId="543"/>
    <cellStyle name="好_2007年中央财政与河南省财政年终决算结算单" xfId="544"/>
    <cellStyle name="好_2007一般预算支出口径剔除表" xfId="545"/>
    <cellStyle name="好_2008计算资料（8月11日终稿）" xfId="546"/>
    <cellStyle name="好_2008计算资料（8月5）" xfId="547"/>
    <cellStyle name="好_2008结算与财力(最终)" xfId="548"/>
    <cellStyle name="好_2008经常性收入" xfId="549"/>
    <cellStyle name="好_2008年财政收支预算草案(1.4)" xfId="550"/>
    <cellStyle name="好_2008年全省汇总收支计算表" xfId="551"/>
    <cellStyle name="好_2008年全省人员信息" xfId="552"/>
    <cellStyle name="好_2008年一般预算支出预计" xfId="553"/>
    <cellStyle name="好_2008年预计支出与2007年对比" xfId="554"/>
    <cellStyle name="好_2008年支出核定" xfId="555"/>
    <cellStyle name="好_2008年支出调整" xfId="556"/>
    <cellStyle name="好_2009年财力测算情况11.19" xfId="557"/>
    <cellStyle name="好_2009年结算（最终）" xfId="558"/>
    <cellStyle name="好_2009年省对市县转移支付测算表(9.27)" xfId="559"/>
    <cellStyle name="好_2009年省与市县结算（最终）" xfId="560"/>
    <cellStyle name="好_2009全省决算表（批复后）" xfId="561"/>
    <cellStyle name="好_2010.10.30" xfId="562"/>
    <cellStyle name="好_2010年全省供养人员" xfId="563"/>
    <cellStyle name="好_2010年收入预测表（20091218)）" xfId="564"/>
    <cellStyle name="好_2010年收入预测表（20091219)）" xfId="565"/>
    <cellStyle name="好_2010年收入预测表（20091230)）" xfId="566"/>
    <cellStyle name="好_2010省对市县转移支付测算表(10-21）" xfId="567"/>
    <cellStyle name="好_2010省级行政性收费专项收入批复" xfId="568"/>
    <cellStyle name="好_20111127汇报附表（8张）" xfId="569"/>
    <cellStyle name="好_2011年全省及省级预计12-31" xfId="570"/>
    <cellStyle name="好_2011年全省及省级预计2011-12-12" xfId="571"/>
    <cellStyle name="好_2011年预算表格2010.12.9" xfId="572"/>
    <cellStyle name="好_2011年预算大表11-26" xfId="573"/>
    <cellStyle name="好_2012-2013年经常性收入预测（1.1新口径）" xfId="574"/>
    <cellStyle name="好_2012年省级平衡表" xfId="575"/>
    <cellStyle name="好_2012年省级平衡简表（用）" xfId="576"/>
    <cellStyle name="好_20河南" xfId="577"/>
    <cellStyle name="好_20河南(财政部2010年县级基本财力测算数据)" xfId="578"/>
    <cellStyle name="好_22湖南" xfId="579"/>
    <cellStyle name="好_27重庆" xfId="580"/>
    <cellStyle name="好_28四川" xfId="581"/>
    <cellStyle name="好_30云南" xfId="582"/>
    <cellStyle name="好_30云南_1" xfId="583"/>
    <cellStyle name="好_33甘肃" xfId="584"/>
    <cellStyle name="好_34青海" xfId="585"/>
    <cellStyle name="好_34青海_1" xfId="586"/>
    <cellStyle name="好_410927000_台前县" xfId="587"/>
    <cellStyle name="好_530623_2006年县级财政报表附表" xfId="588"/>
    <cellStyle name="好_530629_2006年县级财政报表附表" xfId="589"/>
    <cellStyle name="好_5334_2006年迪庆县级财政报表附表" xfId="590"/>
    <cellStyle name="好_Book1" xfId="591"/>
    <cellStyle name="好_Book1_2012-2013年经常性收入预测（1.1新口径）" xfId="592"/>
    <cellStyle name="好_Book1_2012年省级平衡简表（用）" xfId="593"/>
    <cellStyle name="好_Book2" xfId="594"/>
    <cellStyle name="好_gdp" xfId="595"/>
    <cellStyle name="好_M01-2(州市补助收入)" xfId="596"/>
    <cellStyle name="好_Sheet1" xfId="597"/>
    <cellStyle name="好_安徽 缺口县区测算(地方填报)1" xfId="598"/>
    <cellStyle name="好_表一" xfId="599"/>
    <cellStyle name="好_不含人员经费系数" xfId="600"/>
    <cellStyle name="好_财力差异计算表(不含非农业区)" xfId="601"/>
    <cellStyle name="好_财政供养人员" xfId="602"/>
    <cellStyle name="好_财政厅编制用表（2011年报省人大）" xfId="603"/>
    <cellStyle name="好_测算结果" xfId="604"/>
    <cellStyle name="好_测算结果汇总" xfId="605"/>
    <cellStyle name="好_测算总表" xfId="606"/>
    <cellStyle name="好_成本差异系数" xfId="607"/>
    <cellStyle name="好_成本差异系数（含人口规模）" xfId="608"/>
    <cellStyle name="好_城建部门" xfId="609"/>
    <cellStyle name="好_第五部分(才淼、饶永宏）" xfId="610"/>
    <cellStyle name="好_第一部分：综合全" xfId="611"/>
    <cellStyle name="好_电力公司增值税划转" xfId="612"/>
    <cellStyle name="好_分析缺口率" xfId="613"/>
    <cellStyle name="好_分县成本差异系数" xfId="614"/>
    <cellStyle name="好_分县成本差异系数_不含人员经费系数" xfId="615"/>
    <cellStyle name="好_分县成本差异系数_民生政策最低支出需求" xfId="616"/>
    <cellStyle name="好_附表" xfId="617"/>
    <cellStyle name="好_复件 复件 2010年预算表格－2010-03-26-（含表间 公式）" xfId="618"/>
    <cellStyle name="好_国有资本经营预算（2011年报省人大）" xfId="619"/>
    <cellStyle name="好_行政(燃修费)" xfId="620"/>
    <cellStyle name="好_行政(燃修费)_不含人员经费系数" xfId="621"/>
    <cellStyle name="好_行政(燃修费)_民生政策最低支出需求" xfId="622"/>
    <cellStyle name="好_行政(燃修费)_县市旗测算-新科目（含人口规模效应）" xfId="623"/>
    <cellStyle name="好_行政（人员）" xfId="624"/>
    <cellStyle name="好_行政（人员）_不含人员经费系数" xfId="625"/>
    <cellStyle name="好_行政（人员）_民生政策最低支出需求" xfId="626"/>
    <cellStyle name="好_行政（人员）_县市旗测算-新科目（含人口规模效应）" xfId="627"/>
    <cellStyle name="好_行政公检法测算" xfId="628"/>
    <cellStyle name="好_行政公检法测算_不含人员经费系数" xfId="629"/>
    <cellStyle name="好_行政公检法测算_民生政策最低支出需求" xfId="630"/>
    <cellStyle name="好_行政公检法测算_县市旗测算-新科目（含人口规模效应）" xfId="631"/>
    <cellStyle name="好_河南 缺口县区测算(地方填报)" xfId="632"/>
    <cellStyle name="好_河南 缺口县区测算(地方填报白)" xfId="633"/>
    <cellStyle name="好_河南省----2009-05-21（补充数据）" xfId="634"/>
    <cellStyle name="好_河南省农村义务教育教师绩效工资测算表8-12" xfId="635"/>
    <cellStyle name="好_核定人数对比" xfId="636"/>
    <cellStyle name="好_核定人数下发表" xfId="637"/>
    <cellStyle name="好_汇总" xfId="638"/>
    <cellStyle name="好_汇总表" xfId="639"/>
    <cellStyle name="好_汇总表4" xfId="640"/>
    <cellStyle name="好_汇总-县级财政报表附表" xfId="641"/>
    <cellStyle name="好_检验表" xfId="642"/>
    <cellStyle name="好_检验表（调整后）" xfId="643"/>
    <cellStyle name="好_教育(按照总人口测算）—20080416" xfId="644"/>
    <cellStyle name="好_教育(按照总人口测算）—20080416_不含人员经费系数" xfId="645"/>
    <cellStyle name="好_教育(按照总人口测算）—20080416_民生政策最低支出需求" xfId="646"/>
    <cellStyle name="好_教育(按照总人口测算）—20080416_县市旗测算-新科目（含人口规模效应）" xfId="647"/>
    <cellStyle name="好_津补贴保障测算（2010.3.19）" xfId="648"/>
    <cellStyle name="好_津补贴保障测算(5.21)" xfId="649"/>
    <cellStyle name="好_丽江汇总" xfId="650"/>
    <cellStyle name="好_民生政策最低支出需求" xfId="651"/>
    <cellStyle name="好_农林水和城市维护标准支出20080505－县区合计" xfId="652"/>
    <cellStyle name="好_农林水和城市维护标准支出20080505－县区合计_不含人员经费系数" xfId="653"/>
    <cellStyle name="好_农林水和城市维护标准支出20080505－县区合计_民生政策最低支出需求" xfId="654"/>
    <cellStyle name="好_农林水和城市维护标准支出20080505－县区合计_县市旗测算-新科目（含人口规模效应）" xfId="655"/>
    <cellStyle name="好_平邑" xfId="656"/>
    <cellStyle name="好_其他部门(按照总人口测算）—20080416" xfId="657"/>
    <cellStyle name="好_其他部门(按照总人口测算）—20080416_不含人员经费系数" xfId="658"/>
    <cellStyle name="好_其他部门(按照总人口测算）—20080416_民生政策最低支出需求" xfId="659"/>
    <cellStyle name="好_其他部门(按照总人口测算）—20080416_县市旗测算-新科目（含人口规模效应）" xfId="660"/>
    <cellStyle name="好_青海 缺口县区测算(地方填报)" xfId="661"/>
    <cellStyle name="好_缺口县区测算" xfId="662"/>
    <cellStyle name="好_缺口县区测算（11.13）" xfId="663"/>
    <cellStyle name="好_缺口县区测算(按2007支出增长25%测算)" xfId="664"/>
    <cellStyle name="好_缺口县区测算(按核定人数)" xfId="665"/>
    <cellStyle name="好_缺口县区测算(财政部标准)" xfId="666"/>
    <cellStyle name="好_缺口消化情况" xfId="667"/>
    <cellStyle name="好_人员工资和公用经费" xfId="668"/>
    <cellStyle name="好_人员工资和公用经费2" xfId="669"/>
    <cellStyle name="好_人员工资和公用经费3" xfId="670"/>
    <cellStyle name="好_山东省民生支出标准" xfId="671"/>
    <cellStyle name="好_商品交易所2006--2008年税收" xfId="672"/>
    <cellStyle name="好_省电力2008年 工作表" xfId="673"/>
    <cellStyle name="好_省属监狱人员级别表(驻外)" xfId="674"/>
    <cellStyle name="好_市辖区测算20080510" xfId="675"/>
    <cellStyle name="好_市辖区测算20080510_不含人员经费系数" xfId="676"/>
    <cellStyle name="好_市辖区测算20080510_民生政策最低支出需求" xfId="677"/>
    <cellStyle name="好_市辖区测算20080510_县市旗测算-新科目（含人口规模效应）" xfId="678"/>
    <cellStyle name="好_市辖区测算-新科目（20080626）" xfId="679"/>
    <cellStyle name="好_市辖区测算-新科目（20080626）_不含人员经费系数" xfId="680"/>
    <cellStyle name="好_市辖区测算-新科目（20080626）_民生政策最低支出需求" xfId="681"/>
    <cellStyle name="好_市辖区测算-新科目（20080626）_县市旗测算-新科目（含人口规模效应）" xfId="682"/>
    <cellStyle name="好_同德" xfId="683"/>
    <cellStyle name="好_危改资金测算" xfId="684"/>
    <cellStyle name="好_卫生(按照总人口测算）—20080416" xfId="685"/>
    <cellStyle name="好_卫生(按照总人口测算）—20080416_不含人员经费系数" xfId="686"/>
    <cellStyle name="好_卫生(按照总人口测算）—20080416_民生政策最低支出需求" xfId="687"/>
    <cellStyle name="好_卫生(按照总人口测算）—20080416_县市旗测算-新科目（含人口规模效应）" xfId="688"/>
    <cellStyle name="好_卫生部门" xfId="689"/>
    <cellStyle name="好_文体广播部门" xfId="690"/>
    <cellStyle name="好_文体广播事业(按照总人口测算）—20080416" xfId="691"/>
    <cellStyle name="好_文体广播事业(按照总人口测算）—20080416_不含人员经费系数" xfId="692"/>
    <cellStyle name="好_文体广播事业(按照总人口测算）—20080416_民生政策最低支出需求" xfId="693"/>
    <cellStyle name="好_文体广播事业(按照总人口测算）—20080416_县市旗测算-新科目（含人口规模效应）" xfId="694"/>
    <cellStyle name="好_下文" xfId="695"/>
    <cellStyle name="好_下文（表）" xfId="696"/>
    <cellStyle name="好_县区合并测算20080421" xfId="697"/>
    <cellStyle name="好_县区合并测算20080421_不含人员经费系数" xfId="698"/>
    <cellStyle name="好_县区合并测算20080421_民生政策最低支出需求" xfId="699"/>
    <cellStyle name="好_县区合并测算20080421_县市旗测算-新科目（含人口规模效应）" xfId="700"/>
    <cellStyle name="好_县区合并测算20080423(按照各省比重）" xfId="701"/>
    <cellStyle name="好_县区合并测算20080423(按照各省比重）_不含人员经费系数" xfId="702"/>
    <cellStyle name="好_县区合并测算20080423(按照各省比重）_民生政策最低支出需求" xfId="703"/>
    <cellStyle name="好_县区合并测算20080423(按照各省比重）_县市旗测算-新科目（含人口规模效应）" xfId="704"/>
    <cellStyle name="好_县市旗测算20080508" xfId="705"/>
    <cellStyle name="好_县市旗测算20080508_不含人员经费系数" xfId="706"/>
    <cellStyle name="好_县市旗测算20080508_民生政策最低支出需求" xfId="707"/>
    <cellStyle name="好_县市旗测算20080508_县市旗测算-新科目（含人口规模效应）" xfId="708"/>
    <cellStyle name="好_县市旗测算-新科目（20080626）" xfId="709"/>
    <cellStyle name="好_县市旗测算-新科目（20080626）_不含人员经费系数" xfId="710"/>
    <cellStyle name="好_县市旗测算-新科目（20080626）_民生政策最低支出需求" xfId="711"/>
    <cellStyle name="好_县市旗测算-新科目（20080626）_县市旗测算-新科目（含人口规模效应）" xfId="712"/>
    <cellStyle name="好_县市旗测算-新科目（20080627）" xfId="713"/>
    <cellStyle name="好_县市旗测算-新科目（20080627）_不含人员经费系数" xfId="714"/>
    <cellStyle name="好_县市旗测算-新科目（20080627）_民生政策最低支出需求" xfId="715"/>
    <cellStyle name="好_县市旗测算-新科目（20080627）_县市旗测算-新科目（含人口规模效应）" xfId="716"/>
    <cellStyle name="好_一般预算支出口径剔除表" xfId="717"/>
    <cellStyle name="好_云南 缺口县区测算(地方填报)" xfId="718"/>
    <cellStyle name="好_云南省2008年转移支付测算——州市本级考核部分及政策性测算" xfId="719"/>
    <cellStyle name="好_重点民生支出需求测算表社保（农村低保）081112" xfId="720"/>
    <cellStyle name="好_转移支付" xfId="721"/>
    <cellStyle name="好_自行调整差异系数顺序" xfId="722"/>
    <cellStyle name="好_总人口" xfId="723"/>
    <cellStyle name="后继超级链接" xfId="724"/>
    <cellStyle name="后继超链接" xfId="725"/>
    <cellStyle name="汇总" xfId="726"/>
    <cellStyle name="货" xfId="727"/>
    <cellStyle name="货_NJ18-15" xfId="728"/>
    <cellStyle name="Currency" xfId="729"/>
    <cellStyle name="货币 2" xfId="730"/>
    <cellStyle name="货币[" xfId="731"/>
    <cellStyle name="Currency [0]" xfId="732"/>
    <cellStyle name="计算" xfId="733"/>
    <cellStyle name="检查单元格" xfId="734"/>
    <cellStyle name="解释性文本" xfId="735"/>
    <cellStyle name="警告文本" xfId="736"/>
    <cellStyle name="链接单元格" xfId="737"/>
    <cellStyle name="霓付 [0]_ +Foil &amp; -FOIL &amp; PAPER" xfId="738"/>
    <cellStyle name="霓付_ +Foil &amp; -FOIL &amp; PAPER" xfId="739"/>
    <cellStyle name="烹拳 [0]_ +Foil &amp; -FOIL &amp; PAPER" xfId="740"/>
    <cellStyle name="烹拳_ +Foil &amp; -FOIL &amp; PAPER" xfId="741"/>
    <cellStyle name="普通" xfId="742"/>
    <cellStyle name="千" xfId="743"/>
    <cellStyle name="千_NJ09-05" xfId="744"/>
    <cellStyle name="千_NJ17-06" xfId="745"/>
    <cellStyle name="千_NJ17-24" xfId="746"/>
    <cellStyle name="千_NJ17-26" xfId="747"/>
    <cellStyle name="千_NJ18-15" xfId="748"/>
    <cellStyle name="千分位" xfId="749"/>
    <cellStyle name="千分位[0]" xfId="750"/>
    <cellStyle name="千分位_ 白土" xfId="751"/>
    <cellStyle name="千位" xfId="752"/>
    <cellStyle name="千位[" xfId="753"/>
    <cellStyle name="千位[0]" xfId="754"/>
    <cellStyle name="千位_(人代会用)" xfId="755"/>
    <cellStyle name="千位分" xfId="756"/>
    <cellStyle name="Comma" xfId="757"/>
    <cellStyle name="千位分隔 2" xfId="758"/>
    <cellStyle name="Comma [0]" xfId="759"/>
    <cellStyle name="千位分隔[0] 2" xfId="760"/>
    <cellStyle name="千位分隔[0] 3" xfId="761"/>
    <cellStyle name="千位分季_新建 Microsoft Excel 工作表" xfId="762"/>
    <cellStyle name="钎霖_4岿角利" xfId="763"/>
    <cellStyle name="强调 1" xfId="764"/>
    <cellStyle name="强调 2" xfId="765"/>
    <cellStyle name="强调 3" xfId="766"/>
    <cellStyle name="强调文字颜色 1" xfId="767"/>
    <cellStyle name="强调文字颜色 2" xfId="768"/>
    <cellStyle name="强调文字颜色 3" xfId="769"/>
    <cellStyle name="强调文字颜色 4" xfId="770"/>
    <cellStyle name="强调文字颜色 5" xfId="771"/>
    <cellStyle name="强调文字颜色 6" xfId="772"/>
    <cellStyle name="适中" xfId="773"/>
    <cellStyle name="输出" xfId="774"/>
    <cellStyle name="输入" xfId="775"/>
    <cellStyle name="数字" xfId="776"/>
    <cellStyle name="未定义" xfId="777"/>
    <cellStyle name="小数" xfId="778"/>
    <cellStyle name="样式 1" xfId="779"/>
    <cellStyle name="Followed Hyperlink" xfId="780"/>
    <cellStyle name="注释" xfId="781"/>
    <cellStyle name="콤마 [0]_BOILER-CO1" xfId="782"/>
    <cellStyle name="콤마_BOILER-CO1" xfId="783"/>
    <cellStyle name="통화 [0]_BOILER-CO1" xfId="784"/>
    <cellStyle name="통화_BOILER-CO1" xfId="785"/>
    <cellStyle name="표준_0N-HANDLING " xfId="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9044;&#20915;&#31639;&#20844;&#24320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9044;&#20915;&#31639;&#20844;&#24320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" sqref="J24"/>
    </sheetView>
  </sheetViews>
  <sheetFormatPr defaultColWidth="9.00390625" defaultRowHeight="14.25"/>
  <cols>
    <col min="1" max="1" width="28.50390625" style="24" customWidth="1"/>
    <col min="2" max="2" width="11.50390625" style="24" customWidth="1"/>
    <col min="3" max="3" width="12.625" style="24" customWidth="1"/>
    <col min="4" max="4" width="11.50390625" style="24" customWidth="1"/>
    <col min="5" max="254" width="9.00390625" style="24" customWidth="1"/>
  </cols>
  <sheetData>
    <row r="1" spans="1:4" ht="36.75" customHeight="1">
      <c r="A1" s="33" t="s">
        <v>294</v>
      </c>
      <c r="B1" s="33"/>
      <c r="C1" s="33"/>
      <c r="D1" s="33"/>
    </row>
    <row r="2" spans="1:4" ht="22.5" customHeight="1">
      <c r="A2" s="29"/>
      <c r="B2" s="29"/>
      <c r="C2" s="29"/>
      <c r="D2" s="30" t="s">
        <v>0</v>
      </c>
    </row>
    <row r="3" spans="1:4" ht="40.5" customHeight="1">
      <c r="A3" s="31" t="s">
        <v>1</v>
      </c>
      <c r="B3" s="32" t="s">
        <v>2</v>
      </c>
      <c r="C3" s="31" t="s">
        <v>3</v>
      </c>
      <c r="D3" s="31" t="s">
        <v>4</v>
      </c>
    </row>
    <row r="4" spans="1:4" ht="20.25" customHeight="1">
      <c r="A4" s="38" t="s">
        <v>5</v>
      </c>
      <c r="B4" s="39">
        <v>99910</v>
      </c>
      <c r="C4" s="39">
        <v>99910</v>
      </c>
      <c r="D4" s="39">
        <v>100869</v>
      </c>
    </row>
    <row r="5" spans="1:4" ht="20.25" customHeight="1">
      <c r="A5" s="40" t="s">
        <v>312</v>
      </c>
      <c r="B5" s="41">
        <v>78922</v>
      </c>
      <c r="C5" s="41">
        <v>78922</v>
      </c>
      <c r="D5" s="41">
        <v>81302</v>
      </c>
    </row>
    <row r="6" spans="1:4" ht="20.25" customHeight="1">
      <c r="A6" s="40" t="s">
        <v>313</v>
      </c>
      <c r="B6" s="41">
        <v>10083</v>
      </c>
      <c r="C6" s="41">
        <v>10083</v>
      </c>
      <c r="D6" s="41">
        <v>9256</v>
      </c>
    </row>
    <row r="7" spans="1:4" ht="20.25" customHeight="1">
      <c r="A7" s="40" t="s">
        <v>314</v>
      </c>
      <c r="B7" s="41">
        <v>28571</v>
      </c>
      <c r="C7" s="41">
        <v>28571</v>
      </c>
      <c r="D7" s="41">
        <v>26455</v>
      </c>
    </row>
    <row r="8" spans="1:4" ht="20.25" customHeight="1">
      <c r="A8" s="40" t="s">
        <v>315</v>
      </c>
      <c r="B8" s="41">
        <v>4616</v>
      </c>
      <c r="C8" s="41">
        <v>4616</v>
      </c>
      <c r="D8" s="41">
        <v>5142</v>
      </c>
    </row>
    <row r="9" spans="1:4" ht="20.25" customHeight="1">
      <c r="A9" s="40" t="s">
        <v>316</v>
      </c>
      <c r="B9" s="41">
        <v>0</v>
      </c>
      <c r="C9" s="41">
        <v>0</v>
      </c>
      <c r="D9" s="41">
        <v>0</v>
      </c>
    </row>
    <row r="10" spans="1:4" ht="20.25" customHeight="1">
      <c r="A10" s="40" t="s">
        <v>317</v>
      </c>
      <c r="B10" s="41">
        <v>1928</v>
      </c>
      <c r="C10" s="41">
        <v>1928</v>
      </c>
      <c r="D10" s="41">
        <v>1511</v>
      </c>
    </row>
    <row r="11" spans="1:4" ht="20.25" customHeight="1">
      <c r="A11" s="40" t="s">
        <v>318</v>
      </c>
      <c r="B11" s="41">
        <v>3</v>
      </c>
      <c r="C11" s="41">
        <v>3</v>
      </c>
      <c r="D11" s="41">
        <v>5</v>
      </c>
    </row>
    <row r="12" spans="1:4" ht="20.25" customHeight="1">
      <c r="A12" s="40" t="s">
        <v>319</v>
      </c>
      <c r="B12" s="41">
        <v>3175</v>
      </c>
      <c r="C12" s="41">
        <v>3175</v>
      </c>
      <c r="D12" s="41">
        <v>2487</v>
      </c>
    </row>
    <row r="13" spans="1:4" ht="20.25" customHeight="1">
      <c r="A13" s="40" t="s">
        <v>320</v>
      </c>
      <c r="B13" s="41">
        <v>1018</v>
      </c>
      <c r="C13" s="41">
        <v>1018</v>
      </c>
      <c r="D13" s="41">
        <v>993</v>
      </c>
    </row>
    <row r="14" spans="1:4" ht="20.25" customHeight="1">
      <c r="A14" s="40" t="s">
        <v>321</v>
      </c>
      <c r="B14" s="41">
        <v>944</v>
      </c>
      <c r="C14" s="41">
        <v>944</v>
      </c>
      <c r="D14" s="41">
        <v>1293</v>
      </c>
    </row>
    <row r="15" spans="1:4" ht="20.25" customHeight="1">
      <c r="A15" s="40" t="s">
        <v>322</v>
      </c>
      <c r="B15" s="41">
        <v>5950</v>
      </c>
      <c r="C15" s="41">
        <v>5950</v>
      </c>
      <c r="D15" s="41">
        <v>6214</v>
      </c>
    </row>
    <row r="16" spans="1:4" ht="20.25" customHeight="1">
      <c r="A16" s="40" t="s">
        <v>323</v>
      </c>
      <c r="B16" s="41">
        <v>3581</v>
      </c>
      <c r="C16" s="41">
        <v>3581</v>
      </c>
      <c r="D16" s="41">
        <v>2734</v>
      </c>
    </row>
    <row r="17" spans="1:4" ht="20.25" customHeight="1">
      <c r="A17" s="40" t="s">
        <v>324</v>
      </c>
      <c r="B17" s="41">
        <v>1109</v>
      </c>
      <c r="C17" s="41">
        <v>1109</v>
      </c>
      <c r="D17" s="41">
        <v>797</v>
      </c>
    </row>
    <row r="18" spans="1:4" ht="20.25" customHeight="1">
      <c r="A18" s="40" t="s">
        <v>325</v>
      </c>
      <c r="B18" s="41">
        <v>10609</v>
      </c>
      <c r="C18" s="41">
        <v>10609</v>
      </c>
      <c r="D18" s="41">
        <v>18998</v>
      </c>
    </row>
    <row r="19" spans="1:4" ht="20.25" customHeight="1">
      <c r="A19" s="40" t="s">
        <v>326</v>
      </c>
      <c r="B19" s="41">
        <v>7335</v>
      </c>
      <c r="C19" s="41">
        <v>7335</v>
      </c>
      <c r="D19" s="41">
        <v>5417</v>
      </c>
    </row>
    <row r="20" spans="1:4" ht="20.25" customHeight="1">
      <c r="A20" s="40" t="s">
        <v>327</v>
      </c>
      <c r="B20" s="41">
        <v>0</v>
      </c>
      <c r="C20" s="42">
        <v>0</v>
      </c>
      <c r="D20" s="42">
        <v>0</v>
      </c>
    </row>
    <row r="21" spans="1:4" ht="20.25" customHeight="1">
      <c r="A21" s="40" t="s">
        <v>328</v>
      </c>
      <c r="B21" s="41">
        <v>0</v>
      </c>
      <c r="C21" s="41">
        <v>0</v>
      </c>
      <c r="D21" s="43">
        <v>0</v>
      </c>
    </row>
    <row r="22" spans="1:4" ht="20.25" customHeight="1">
      <c r="A22" s="40" t="s">
        <v>329</v>
      </c>
      <c r="B22" s="41">
        <v>20988</v>
      </c>
      <c r="C22" s="44">
        <v>20988</v>
      </c>
      <c r="D22" s="44">
        <v>19567</v>
      </c>
    </row>
    <row r="23" spans="1:4" ht="20.25" customHeight="1">
      <c r="A23" s="40" t="s">
        <v>330</v>
      </c>
      <c r="B23" s="41">
        <v>5612</v>
      </c>
      <c r="C23" s="41">
        <v>5612</v>
      </c>
      <c r="D23" s="43">
        <v>2772</v>
      </c>
    </row>
    <row r="24" spans="1:4" ht="20.25" customHeight="1">
      <c r="A24" s="40" t="s">
        <v>331</v>
      </c>
      <c r="B24" s="41">
        <v>10246</v>
      </c>
      <c r="C24" s="45">
        <v>10246</v>
      </c>
      <c r="D24" s="45">
        <v>7203</v>
      </c>
    </row>
    <row r="25" spans="1:4" ht="20.25" customHeight="1">
      <c r="A25" s="40" t="s">
        <v>332</v>
      </c>
      <c r="B25" s="41">
        <v>4500</v>
      </c>
      <c r="C25" s="41">
        <v>4500</v>
      </c>
      <c r="D25" s="41">
        <v>3607</v>
      </c>
    </row>
    <row r="26" spans="1:4" ht="20.25" customHeight="1">
      <c r="A26" s="40" t="s">
        <v>333</v>
      </c>
      <c r="B26" s="41">
        <v>0</v>
      </c>
      <c r="C26" s="41">
        <v>0</v>
      </c>
      <c r="D26" s="41">
        <v>0</v>
      </c>
    </row>
    <row r="27" spans="1:4" ht="20.25" customHeight="1">
      <c r="A27" s="40" t="s">
        <v>334</v>
      </c>
      <c r="B27" s="41">
        <v>500</v>
      </c>
      <c r="C27" s="41">
        <v>500</v>
      </c>
      <c r="D27" s="41">
        <v>5319</v>
      </c>
    </row>
    <row r="28" spans="1:4" s="23" customFormat="1" ht="20.25" customHeight="1">
      <c r="A28" s="40" t="s">
        <v>335</v>
      </c>
      <c r="B28" s="41">
        <v>130</v>
      </c>
      <c r="C28" s="41">
        <v>130</v>
      </c>
      <c r="D28" s="41">
        <v>666</v>
      </c>
    </row>
  </sheetData>
  <sheetProtection/>
  <mergeCells count="1">
    <mergeCell ref="A1:D1"/>
  </mergeCells>
  <printOptions horizontalCentered="1"/>
  <pageMargins left="0.7479166666666667" right="0.7479166666666667" top="0.9444444444444444" bottom="0.9444444444444444" header="0.9444444444444444" footer="0.6298611111111111"/>
  <pageSetup blackAndWhite="1" firstPageNumber="23" useFirstPageNumber="1" fitToHeight="1" fitToWidth="1" horizontalDpi="600" verticalDpi="600" orientation="portrait" paperSize="9" scale="94"/>
  <headerFooter alignWithMargins="0">
    <oddHeader xml:space="preserve">&amp;C&amp;"黑体,常规"&amp;20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4"/>
  <sheetViews>
    <sheetView showGridLines="0" showZeros="0" zoomScalePageLayoutView="0" workbookViewId="0" topLeftCell="A1">
      <selection activeCell="J15" sqref="J15"/>
    </sheetView>
  </sheetViews>
  <sheetFormatPr defaultColWidth="9.00390625" defaultRowHeight="14.25"/>
  <cols>
    <col min="1" max="1" width="30.75390625" style="8" customWidth="1"/>
    <col min="2" max="6" width="11.625" style="8" customWidth="1"/>
    <col min="7" max="7" width="15.125" style="8" customWidth="1"/>
    <col min="8" max="16384" width="9.00390625" style="8" customWidth="1"/>
  </cols>
  <sheetData>
    <row r="1" spans="1:6" ht="33" customHeight="1">
      <c r="A1" s="34" t="s">
        <v>293</v>
      </c>
      <c r="B1" s="34"/>
      <c r="C1" s="34"/>
      <c r="D1" s="34"/>
      <c r="E1" s="34"/>
      <c r="F1" s="34"/>
    </row>
    <row r="2" spans="1:6" ht="29.25" customHeight="1">
      <c r="A2" s="28"/>
      <c r="B2" s="28"/>
      <c r="C2" s="28"/>
      <c r="D2" s="28"/>
      <c r="F2" s="12" t="s">
        <v>0</v>
      </c>
    </row>
    <row r="3" spans="1:6" ht="22.5" customHeight="1">
      <c r="A3" s="35" t="s">
        <v>6</v>
      </c>
      <c r="B3" s="36" t="s">
        <v>2</v>
      </c>
      <c r="C3" s="36" t="s">
        <v>3</v>
      </c>
      <c r="D3" s="36" t="s">
        <v>4</v>
      </c>
      <c r="E3" s="36" t="s">
        <v>7</v>
      </c>
      <c r="F3" s="36" t="s">
        <v>8</v>
      </c>
    </row>
    <row r="4" spans="1:6" ht="22.5" customHeight="1">
      <c r="A4" s="35"/>
      <c r="B4" s="36"/>
      <c r="C4" s="36"/>
      <c r="D4" s="36"/>
      <c r="E4" s="36"/>
      <c r="F4" s="36"/>
    </row>
    <row r="5" spans="1:6" ht="17.25" customHeight="1">
      <c r="A5" s="46" t="s">
        <v>9</v>
      </c>
      <c r="B5" s="41">
        <f>SUM(B6,B35,B44,B50,B62,B73,B84,B91,B111,B121,B139,B146,B158,B166,B175,B180,B186,B196,B205,B209,B215,B216,B219,B222)</f>
        <v>238562</v>
      </c>
      <c r="C5" s="41">
        <v>410788</v>
      </c>
      <c r="D5" s="41">
        <v>410788</v>
      </c>
      <c r="E5" s="47">
        <f>SUM(E6,E35:E38,E49,E60,E67,E86,E96,E113,E120,E131,E139,E148,E153,E159,E169,E177,E181,E187:E188,E194)</f>
        <v>0</v>
      </c>
      <c r="F5" s="47">
        <f>SUM(F6,F35:F38,F49,F60,F67,F86,F96,F113,F120,F131,F139,F148,F153,F159,F169,F177,F181,F187:F188,F194)</f>
        <v>0</v>
      </c>
    </row>
    <row r="6" spans="1:6" ht="17.25" customHeight="1">
      <c r="A6" s="48" t="s">
        <v>10</v>
      </c>
      <c r="B6" s="41">
        <f>SUM(B7:B34)</f>
        <v>21585</v>
      </c>
      <c r="C6" s="45">
        <v>22004</v>
      </c>
      <c r="D6" s="41">
        <v>22004</v>
      </c>
      <c r="E6" s="49"/>
      <c r="F6" s="49"/>
    </row>
    <row r="7" spans="1:6" ht="17.25" customHeight="1">
      <c r="A7" s="50" t="s">
        <v>11</v>
      </c>
      <c r="B7" s="51">
        <v>391</v>
      </c>
      <c r="C7" s="41">
        <v>321</v>
      </c>
      <c r="D7" s="41">
        <v>321</v>
      </c>
      <c r="E7" s="49"/>
      <c r="F7" s="49"/>
    </row>
    <row r="8" spans="1:6" ht="17.25" customHeight="1">
      <c r="A8" s="50" t="s">
        <v>12</v>
      </c>
      <c r="B8" s="52">
        <v>267</v>
      </c>
      <c r="C8" s="41">
        <v>354</v>
      </c>
      <c r="D8" s="41">
        <v>354</v>
      </c>
      <c r="E8" s="49"/>
      <c r="F8" s="49"/>
    </row>
    <row r="9" spans="1:6" ht="17.25" customHeight="1">
      <c r="A9" s="50" t="s">
        <v>13</v>
      </c>
      <c r="B9" s="52">
        <v>9373</v>
      </c>
      <c r="C9" s="41">
        <v>8372</v>
      </c>
      <c r="D9" s="41">
        <v>8372</v>
      </c>
      <c r="E9" s="49"/>
      <c r="F9" s="49"/>
    </row>
    <row r="10" spans="1:6" ht="17.25" customHeight="1">
      <c r="A10" s="50" t="s">
        <v>14</v>
      </c>
      <c r="B10" s="52">
        <v>801</v>
      </c>
      <c r="C10" s="41">
        <v>802</v>
      </c>
      <c r="D10" s="41">
        <v>802</v>
      </c>
      <c r="E10" s="49"/>
      <c r="F10" s="49"/>
    </row>
    <row r="11" spans="1:6" ht="17.25" customHeight="1">
      <c r="A11" s="50" t="s">
        <v>15</v>
      </c>
      <c r="B11" s="52">
        <v>505</v>
      </c>
      <c r="C11" s="41">
        <v>581</v>
      </c>
      <c r="D11" s="41">
        <v>581</v>
      </c>
      <c r="E11" s="49"/>
      <c r="F11" s="49"/>
    </row>
    <row r="12" spans="1:6" ht="17.25" customHeight="1">
      <c r="A12" s="50" t="s">
        <v>16</v>
      </c>
      <c r="B12" s="52">
        <v>2637</v>
      </c>
      <c r="C12" s="41">
        <v>2624</v>
      </c>
      <c r="D12" s="41">
        <v>2624</v>
      </c>
      <c r="E12" s="49"/>
      <c r="F12" s="49"/>
    </row>
    <row r="13" spans="1:6" ht="17.25" customHeight="1">
      <c r="A13" s="50" t="s">
        <v>17</v>
      </c>
      <c r="B13" s="52">
        <v>0</v>
      </c>
      <c r="C13" s="41">
        <v>0</v>
      </c>
      <c r="D13" s="41">
        <v>0</v>
      </c>
      <c r="E13" s="49"/>
      <c r="F13" s="49"/>
    </row>
    <row r="14" spans="1:6" ht="17.25" customHeight="1">
      <c r="A14" s="50" t="s">
        <v>18</v>
      </c>
      <c r="B14" s="52">
        <v>675</v>
      </c>
      <c r="C14" s="41">
        <v>837</v>
      </c>
      <c r="D14" s="41">
        <v>837</v>
      </c>
      <c r="E14" s="49"/>
      <c r="F14" s="49"/>
    </row>
    <row r="15" spans="1:6" ht="17.25" customHeight="1">
      <c r="A15" s="50" t="s">
        <v>19</v>
      </c>
      <c r="B15" s="52">
        <v>0</v>
      </c>
      <c r="C15" s="41">
        <v>0</v>
      </c>
      <c r="D15" s="41">
        <v>0</v>
      </c>
      <c r="E15" s="49"/>
      <c r="F15" s="49"/>
    </row>
    <row r="16" spans="1:6" ht="17.25" customHeight="1">
      <c r="A16" s="50" t="s">
        <v>20</v>
      </c>
      <c r="B16" s="53">
        <v>0</v>
      </c>
      <c r="C16" s="41">
        <v>0</v>
      </c>
      <c r="D16" s="41">
        <v>0</v>
      </c>
      <c r="E16" s="49"/>
      <c r="F16" s="49"/>
    </row>
    <row r="17" spans="1:6" ht="17.25" customHeight="1">
      <c r="A17" s="50" t="s">
        <v>21</v>
      </c>
      <c r="B17" s="52">
        <v>359</v>
      </c>
      <c r="C17" s="41">
        <v>690</v>
      </c>
      <c r="D17" s="41">
        <v>690</v>
      </c>
      <c r="E17" s="49"/>
      <c r="F17" s="49"/>
    </row>
    <row r="18" spans="1:6" ht="17.25" customHeight="1">
      <c r="A18" s="50" t="s">
        <v>22</v>
      </c>
      <c r="B18" s="51">
        <v>930</v>
      </c>
      <c r="C18" s="41">
        <v>897</v>
      </c>
      <c r="D18" s="41">
        <v>897</v>
      </c>
      <c r="E18" s="49"/>
      <c r="F18" s="49"/>
    </row>
    <row r="19" spans="1:6" ht="17.25" customHeight="1">
      <c r="A19" s="50" t="s">
        <v>23</v>
      </c>
      <c r="B19" s="52">
        <v>59</v>
      </c>
      <c r="C19" s="41">
        <v>50</v>
      </c>
      <c r="D19" s="41">
        <v>50</v>
      </c>
      <c r="E19" s="49"/>
      <c r="F19" s="49"/>
    </row>
    <row r="20" spans="1:6" ht="17.25" customHeight="1">
      <c r="A20" s="50" t="s">
        <v>24</v>
      </c>
      <c r="B20" s="52">
        <v>1808</v>
      </c>
      <c r="C20" s="41">
        <v>1908</v>
      </c>
      <c r="D20" s="41">
        <v>1908</v>
      </c>
      <c r="E20" s="49"/>
      <c r="F20" s="49"/>
    </row>
    <row r="21" spans="1:6" ht="17.25" customHeight="1">
      <c r="A21" s="50" t="s">
        <v>25</v>
      </c>
      <c r="B21" s="52">
        <v>1028</v>
      </c>
      <c r="C21" s="41">
        <v>742</v>
      </c>
      <c r="D21" s="41">
        <v>742</v>
      </c>
      <c r="E21" s="49"/>
      <c r="F21" s="49"/>
    </row>
    <row r="22" spans="1:6" ht="17.25" customHeight="1">
      <c r="A22" s="50" t="s">
        <v>26</v>
      </c>
      <c r="B22" s="52">
        <v>0</v>
      </c>
      <c r="C22" s="41">
        <v>0</v>
      </c>
      <c r="D22" s="41">
        <v>0</v>
      </c>
      <c r="E22" s="49"/>
      <c r="F22" s="49"/>
    </row>
    <row r="23" spans="1:6" ht="17.25" customHeight="1">
      <c r="A23" s="50" t="s">
        <v>27</v>
      </c>
      <c r="B23" s="52">
        <v>37</v>
      </c>
      <c r="C23" s="41">
        <v>46</v>
      </c>
      <c r="D23" s="41">
        <v>46</v>
      </c>
      <c r="E23" s="49"/>
      <c r="F23" s="49"/>
    </row>
    <row r="24" spans="1:6" ht="17.25" customHeight="1">
      <c r="A24" s="50" t="s">
        <v>28</v>
      </c>
      <c r="B24" s="52">
        <v>0</v>
      </c>
      <c r="C24" s="41">
        <v>0</v>
      </c>
      <c r="D24" s="41">
        <v>0</v>
      </c>
      <c r="E24" s="49"/>
      <c r="F24" s="49"/>
    </row>
    <row r="25" spans="1:6" ht="17.25" customHeight="1">
      <c r="A25" s="50" t="s">
        <v>29</v>
      </c>
      <c r="B25" s="52">
        <v>246</v>
      </c>
      <c r="C25" s="41">
        <v>234</v>
      </c>
      <c r="D25" s="41">
        <v>234</v>
      </c>
      <c r="E25" s="49"/>
      <c r="F25" s="49"/>
    </row>
    <row r="26" spans="1:6" ht="17.25" customHeight="1">
      <c r="A26" s="50" t="s">
        <v>30</v>
      </c>
      <c r="B26" s="52">
        <v>55</v>
      </c>
      <c r="C26" s="41">
        <v>52</v>
      </c>
      <c r="D26" s="41">
        <v>52</v>
      </c>
      <c r="E26" s="49"/>
      <c r="F26" s="49"/>
    </row>
    <row r="27" spans="1:6" ht="17.25" customHeight="1">
      <c r="A27" s="50" t="s">
        <v>31</v>
      </c>
      <c r="B27" s="53">
        <v>299</v>
      </c>
      <c r="C27" s="41">
        <v>394</v>
      </c>
      <c r="D27" s="41">
        <v>394</v>
      </c>
      <c r="E27" s="49"/>
      <c r="F27" s="49"/>
    </row>
    <row r="28" spans="1:6" ht="17.25" customHeight="1">
      <c r="A28" s="50" t="s">
        <v>32</v>
      </c>
      <c r="B28" s="52">
        <v>1022</v>
      </c>
      <c r="C28" s="41">
        <v>1642</v>
      </c>
      <c r="D28" s="41">
        <v>1642</v>
      </c>
      <c r="E28" s="49"/>
      <c r="F28" s="49"/>
    </row>
    <row r="29" spans="1:6" ht="17.25" customHeight="1">
      <c r="A29" s="50" t="s">
        <v>33</v>
      </c>
      <c r="B29" s="54">
        <v>725</v>
      </c>
      <c r="C29" s="41">
        <v>948</v>
      </c>
      <c r="D29" s="41">
        <v>948</v>
      </c>
      <c r="E29" s="49"/>
      <c r="F29" s="49"/>
    </row>
    <row r="30" spans="1:6" ht="17.25" customHeight="1">
      <c r="A30" s="50" t="s">
        <v>34</v>
      </c>
      <c r="B30" s="52">
        <v>258</v>
      </c>
      <c r="C30" s="41">
        <v>320</v>
      </c>
      <c r="D30" s="41">
        <v>320</v>
      </c>
      <c r="E30" s="49"/>
      <c r="F30" s="49"/>
    </row>
    <row r="31" spans="1:6" ht="17.25" customHeight="1">
      <c r="A31" s="50" t="s">
        <v>35</v>
      </c>
      <c r="B31" s="52">
        <v>110</v>
      </c>
      <c r="C31" s="41">
        <v>125</v>
      </c>
      <c r="D31" s="41">
        <v>125</v>
      </c>
      <c r="E31" s="49"/>
      <c r="F31" s="49"/>
    </row>
    <row r="32" spans="1:6" ht="17.25" customHeight="1">
      <c r="A32" s="50" t="s">
        <v>36</v>
      </c>
      <c r="B32" s="53">
        <v>0</v>
      </c>
      <c r="C32" s="41">
        <v>0</v>
      </c>
      <c r="D32" s="41">
        <v>0</v>
      </c>
      <c r="E32" s="49"/>
      <c r="F32" s="49"/>
    </row>
    <row r="33" spans="1:6" ht="17.25" customHeight="1">
      <c r="A33" s="50" t="s">
        <v>37</v>
      </c>
      <c r="B33" s="52">
        <v>0</v>
      </c>
      <c r="C33" s="41">
        <v>65</v>
      </c>
      <c r="D33" s="41">
        <v>65</v>
      </c>
      <c r="E33" s="49"/>
      <c r="F33" s="49"/>
    </row>
    <row r="34" spans="1:6" ht="17.25" customHeight="1">
      <c r="A34" s="50" t="s">
        <v>38</v>
      </c>
      <c r="B34" s="51">
        <v>0</v>
      </c>
      <c r="C34" s="41">
        <v>0</v>
      </c>
      <c r="D34" s="41">
        <v>0</v>
      </c>
      <c r="E34" s="49"/>
      <c r="F34" s="49"/>
    </row>
    <row r="35" spans="1:6" ht="17.25" customHeight="1">
      <c r="A35" s="48" t="s">
        <v>39</v>
      </c>
      <c r="B35" s="41">
        <f>SUM(B36:B43)</f>
        <v>0</v>
      </c>
      <c r="C35" s="41">
        <v>0</v>
      </c>
      <c r="D35" s="41">
        <v>0</v>
      </c>
      <c r="E35" s="49">
        <v>0</v>
      </c>
      <c r="F35" s="49">
        <v>0</v>
      </c>
    </row>
    <row r="36" spans="1:6" ht="17.25" customHeight="1">
      <c r="A36" s="50" t="s">
        <v>336</v>
      </c>
      <c r="B36" s="52">
        <v>0</v>
      </c>
      <c r="C36" s="41">
        <v>0</v>
      </c>
      <c r="D36" s="41">
        <v>0</v>
      </c>
      <c r="E36" s="49">
        <v>0</v>
      </c>
      <c r="F36" s="49">
        <v>0</v>
      </c>
    </row>
    <row r="37" spans="1:6" ht="17.25" customHeight="1">
      <c r="A37" s="50" t="s">
        <v>337</v>
      </c>
      <c r="B37" s="52">
        <v>0</v>
      </c>
      <c r="C37" s="41">
        <v>0</v>
      </c>
      <c r="D37" s="41">
        <v>0</v>
      </c>
      <c r="E37" s="49"/>
      <c r="F37" s="49"/>
    </row>
    <row r="38" spans="1:6" ht="17.25" customHeight="1">
      <c r="A38" s="50" t="s">
        <v>338</v>
      </c>
      <c r="B38" s="52">
        <v>0</v>
      </c>
      <c r="C38" s="41">
        <v>0</v>
      </c>
      <c r="D38" s="41">
        <v>0</v>
      </c>
      <c r="E38" s="49"/>
      <c r="F38" s="49"/>
    </row>
    <row r="39" spans="1:6" ht="17.25" customHeight="1">
      <c r="A39" s="50" t="s">
        <v>339</v>
      </c>
      <c r="B39" s="52">
        <v>0</v>
      </c>
      <c r="C39" s="41">
        <v>0</v>
      </c>
      <c r="D39" s="41">
        <v>0</v>
      </c>
      <c r="E39" s="49"/>
      <c r="F39" s="49"/>
    </row>
    <row r="40" spans="1:6" ht="17.25" customHeight="1">
      <c r="A40" s="50" t="s">
        <v>340</v>
      </c>
      <c r="B40" s="52">
        <v>0</v>
      </c>
      <c r="C40" s="41">
        <v>0</v>
      </c>
      <c r="D40" s="41">
        <v>0</v>
      </c>
      <c r="E40" s="49"/>
      <c r="F40" s="49"/>
    </row>
    <row r="41" spans="1:6" ht="17.25" customHeight="1">
      <c r="A41" s="50" t="s">
        <v>341</v>
      </c>
      <c r="B41" s="52">
        <v>0</v>
      </c>
      <c r="C41" s="41">
        <v>0</v>
      </c>
      <c r="D41" s="41">
        <v>0</v>
      </c>
      <c r="E41" s="49"/>
      <c r="F41" s="49"/>
    </row>
    <row r="42" spans="1:6" ht="17.25" customHeight="1">
      <c r="A42" s="50" t="s">
        <v>342</v>
      </c>
      <c r="B42" s="52">
        <v>0</v>
      </c>
      <c r="C42" s="41">
        <v>0</v>
      </c>
      <c r="D42" s="41">
        <v>0</v>
      </c>
      <c r="E42" s="49">
        <v>0</v>
      </c>
      <c r="F42" s="49">
        <v>0</v>
      </c>
    </row>
    <row r="43" spans="1:6" ht="17.25" customHeight="1">
      <c r="A43" s="50" t="s">
        <v>343</v>
      </c>
      <c r="B43" s="52">
        <v>0</v>
      </c>
      <c r="C43" s="41">
        <v>0</v>
      </c>
      <c r="D43" s="41">
        <v>0</v>
      </c>
      <c r="E43" s="49">
        <v>0</v>
      </c>
      <c r="F43" s="49">
        <v>0</v>
      </c>
    </row>
    <row r="44" spans="1:6" ht="17.25" customHeight="1">
      <c r="A44" s="48" t="s">
        <v>40</v>
      </c>
      <c r="B44" s="41">
        <f>SUM(B45:B49)</f>
        <v>0</v>
      </c>
      <c r="C44" s="41">
        <v>97</v>
      </c>
      <c r="D44" s="41">
        <v>97</v>
      </c>
      <c r="E44" s="49">
        <v>0</v>
      </c>
      <c r="F44" s="49">
        <v>0</v>
      </c>
    </row>
    <row r="45" spans="1:6" ht="17.25" customHeight="1">
      <c r="A45" s="50" t="s">
        <v>344</v>
      </c>
      <c r="B45" s="52">
        <v>0</v>
      </c>
      <c r="C45" s="41">
        <v>0</v>
      </c>
      <c r="D45" s="41">
        <v>0</v>
      </c>
      <c r="E45" s="49">
        <v>0</v>
      </c>
      <c r="F45" s="49">
        <v>0</v>
      </c>
    </row>
    <row r="46" spans="1:6" ht="17.25" customHeight="1">
      <c r="A46" s="50" t="s">
        <v>345</v>
      </c>
      <c r="B46" s="52">
        <v>0</v>
      </c>
      <c r="C46" s="41">
        <v>0</v>
      </c>
      <c r="D46" s="41">
        <v>0</v>
      </c>
      <c r="E46" s="49">
        <v>0</v>
      </c>
      <c r="F46" s="49">
        <v>0</v>
      </c>
    </row>
    <row r="47" spans="1:6" ht="17.25" customHeight="1">
      <c r="A47" s="50" t="s">
        <v>346</v>
      </c>
      <c r="B47" s="52">
        <v>0</v>
      </c>
      <c r="C47" s="41">
        <v>0</v>
      </c>
      <c r="D47" s="41">
        <v>0</v>
      </c>
      <c r="E47" s="49">
        <v>0</v>
      </c>
      <c r="F47" s="49">
        <v>0</v>
      </c>
    </row>
    <row r="48" spans="1:6" ht="17.25" customHeight="1">
      <c r="A48" s="50" t="s">
        <v>347</v>
      </c>
      <c r="B48" s="52">
        <v>0</v>
      </c>
      <c r="C48" s="41">
        <v>97</v>
      </c>
      <c r="D48" s="41">
        <v>97</v>
      </c>
      <c r="E48" s="49">
        <v>0</v>
      </c>
      <c r="F48" s="49">
        <v>0</v>
      </c>
    </row>
    <row r="49" spans="1:6" ht="17.25" customHeight="1">
      <c r="A49" s="50" t="s">
        <v>348</v>
      </c>
      <c r="B49" s="52">
        <v>0</v>
      </c>
      <c r="C49" s="41">
        <v>0</v>
      </c>
      <c r="D49" s="41">
        <v>0</v>
      </c>
      <c r="E49" s="49"/>
      <c r="F49" s="49"/>
    </row>
    <row r="50" spans="1:6" ht="17.25" customHeight="1">
      <c r="A50" s="48" t="s">
        <v>41</v>
      </c>
      <c r="B50" s="41">
        <f>SUM(B51:B61)</f>
        <v>9746</v>
      </c>
      <c r="C50" s="41">
        <v>14122</v>
      </c>
      <c r="D50" s="41">
        <v>14122</v>
      </c>
      <c r="E50" s="49">
        <v>0</v>
      </c>
      <c r="F50" s="49">
        <v>0</v>
      </c>
    </row>
    <row r="51" spans="1:6" ht="17.25" customHeight="1">
      <c r="A51" s="50" t="s">
        <v>349</v>
      </c>
      <c r="B51" s="52">
        <v>0</v>
      </c>
      <c r="C51" s="41">
        <v>0</v>
      </c>
      <c r="D51" s="41">
        <v>0</v>
      </c>
      <c r="E51" s="49">
        <v>0</v>
      </c>
      <c r="F51" s="49">
        <v>0</v>
      </c>
    </row>
    <row r="52" spans="1:6" ht="17.25" customHeight="1">
      <c r="A52" s="50" t="s">
        <v>350</v>
      </c>
      <c r="B52" s="52">
        <v>6383</v>
      </c>
      <c r="C52" s="41">
        <v>9200</v>
      </c>
      <c r="D52" s="41">
        <v>9200</v>
      </c>
      <c r="E52" s="49">
        <v>0</v>
      </c>
      <c r="F52" s="49">
        <v>0</v>
      </c>
    </row>
    <row r="53" spans="1:6" ht="17.25" customHeight="1">
      <c r="A53" s="50" t="s">
        <v>351</v>
      </c>
      <c r="B53" s="52">
        <v>0</v>
      </c>
      <c r="C53" s="41">
        <v>0</v>
      </c>
      <c r="D53" s="41">
        <v>0</v>
      </c>
      <c r="E53" s="49">
        <v>0</v>
      </c>
      <c r="F53" s="49">
        <v>0</v>
      </c>
    </row>
    <row r="54" spans="1:6" ht="17.25" customHeight="1">
      <c r="A54" s="50" t="s">
        <v>352</v>
      </c>
      <c r="B54" s="52">
        <v>1231</v>
      </c>
      <c r="C54" s="41">
        <v>1911</v>
      </c>
      <c r="D54" s="41">
        <v>1911</v>
      </c>
      <c r="E54" s="49">
        <v>0</v>
      </c>
      <c r="F54" s="49">
        <v>0</v>
      </c>
    </row>
    <row r="55" spans="1:6" ht="17.25" customHeight="1">
      <c r="A55" s="50" t="s">
        <v>353</v>
      </c>
      <c r="B55" s="52">
        <v>1632</v>
      </c>
      <c r="C55" s="41">
        <v>2246</v>
      </c>
      <c r="D55" s="41">
        <v>2246</v>
      </c>
      <c r="E55" s="49">
        <v>0</v>
      </c>
      <c r="F55" s="49">
        <v>0</v>
      </c>
    </row>
    <row r="56" spans="1:6" ht="17.25" customHeight="1">
      <c r="A56" s="50" t="s">
        <v>354</v>
      </c>
      <c r="B56" s="52">
        <v>500</v>
      </c>
      <c r="C56" s="41">
        <v>765</v>
      </c>
      <c r="D56" s="41">
        <v>765</v>
      </c>
      <c r="E56" s="49">
        <v>0</v>
      </c>
      <c r="F56" s="49">
        <v>0</v>
      </c>
    </row>
    <row r="57" spans="1:6" ht="17.25" customHeight="1">
      <c r="A57" s="50" t="s">
        <v>355</v>
      </c>
      <c r="B57" s="52">
        <v>0</v>
      </c>
      <c r="C57" s="41">
        <v>0</v>
      </c>
      <c r="D57" s="41">
        <v>0</v>
      </c>
      <c r="E57" s="49">
        <v>0</v>
      </c>
      <c r="F57" s="49">
        <v>0</v>
      </c>
    </row>
    <row r="58" spans="1:6" ht="17.25" customHeight="1">
      <c r="A58" s="50" t="s">
        <v>356</v>
      </c>
      <c r="B58" s="52">
        <v>0</v>
      </c>
      <c r="C58" s="41">
        <v>0</v>
      </c>
      <c r="D58" s="41">
        <v>0</v>
      </c>
      <c r="E58" s="49">
        <v>0</v>
      </c>
      <c r="F58" s="49">
        <v>0</v>
      </c>
    </row>
    <row r="59" spans="1:6" ht="17.25" customHeight="1">
      <c r="A59" s="50" t="s">
        <v>357</v>
      </c>
      <c r="B59" s="52">
        <v>0</v>
      </c>
      <c r="C59" s="41">
        <v>0</v>
      </c>
      <c r="D59" s="41">
        <v>0</v>
      </c>
      <c r="E59" s="49"/>
      <c r="F59" s="49"/>
    </row>
    <row r="60" spans="1:6" ht="17.25" customHeight="1">
      <c r="A60" s="50" t="s">
        <v>358</v>
      </c>
      <c r="B60" s="52">
        <v>0</v>
      </c>
      <c r="C60" s="41">
        <v>0</v>
      </c>
      <c r="D60" s="41">
        <v>0</v>
      </c>
      <c r="E60" s="49"/>
      <c r="F60" s="49"/>
    </row>
    <row r="61" spans="1:6" ht="17.25" customHeight="1">
      <c r="A61" s="50" t="s">
        <v>359</v>
      </c>
      <c r="B61" s="52">
        <v>0</v>
      </c>
      <c r="C61" s="41">
        <v>0</v>
      </c>
      <c r="D61" s="41">
        <v>0</v>
      </c>
      <c r="E61" s="49"/>
      <c r="F61" s="49"/>
    </row>
    <row r="62" spans="1:6" ht="17.25" customHeight="1">
      <c r="A62" s="48" t="s">
        <v>42</v>
      </c>
      <c r="B62" s="41">
        <f>SUM(B63:B72)</f>
        <v>55098</v>
      </c>
      <c r="C62" s="41">
        <v>94907</v>
      </c>
      <c r="D62" s="41">
        <v>94907</v>
      </c>
      <c r="E62" s="49"/>
      <c r="F62" s="49"/>
    </row>
    <row r="63" spans="1:6" ht="17.25" customHeight="1">
      <c r="A63" s="50" t="s">
        <v>43</v>
      </c>
      <c r="B63" s="52">
        <v>128</v>
      </c>
      <c r="C63" s="41">
        <v>109</v>
      </c>
      <c r="D63" s="41">
        <v>109</v>
      </c>
      <c r="E63" s="49"/>
      <c r="F63" s="49"/>
    </row>
    <row r="64" spans="1:6" ht="17.25" customHeight="1">
      <c r="A64" s="50" t="s">
        <v>44</v>
      </c>
      <c r="B64" s="52">
        <v>49441</v>
      </c>
      <c r="C64" s="41">
        <v>84970</v>
      </c>
      <c r="D64" s="41">
        <v>84970</v>
      </c>
      <c r="E64" s="49"/>
      <c r="F64" s="49"/>
    </row>
    <row r="65" spans="1:6" ht="17.25" customHeight="1">
      <c r="A65" s="50" t="s">
        <v>45</v>
      </c>
      <c r="B65" s="52">
        <v>2178</v>
      </c>
      <c r="C65" s="41">
        <v>6004</v>
      </c>
      <c r="D65" s="41">
        <v>6004</v>
      </c>
      <c r="E65" s="49"/>
      <c r="F65" s="49"/>
    </row>
    <row r="66" spans="1:6" ht="17.25" customHeight="1">
      <c r="A66" s="50" t="s">
        <v>46</v>
      </c>
      <c r="B66" s="52">
        <v>0</v>
      </c>
      <c r="C66" s="41">
        <v>0</v>
      </c>
      <c r="D66" s="41">
        <v>0</v>
      </c>
      <c r="E66" s="49">
        <v>0</v>
      </c>
      <c r="F66" s="49">
        <v>0</v>
      </c>
    </row>
    <row r="67" spans="1:6" ht="17.25" customHeight="1">
      <c r="A67" s="50" t="s">
        <v>47</v>
      </c>
      <c r="B67" s="52">
        <v>0</v>
      </c>
      <c r="C67" s="41">
        <v>0</v>
      </c>
      <c r="D67" s="41">
        <v>0</v>
      </c>
      <c r="E67" s="49"/>
      <c r="F67" s="49"/>
    </row>
    <row r="68" spans="1:6" ht="17.25" customHeight="1">
      <c r="A68" s="50" t="s">
        <v>48</v>
      </c>
      <c r="B68" s="52">
        <v>0</v>
      </c>
      <c r="C68" s="41">
        <v>0</v>
      </c>
      <c r="D68" s="41">
        <v>0</v>
      </c>
      <c r="E68" s="49"/>
      <c r="F68" s="49"/>
    </row>
    <row r="69" spans="1:6" ht="17.25" customHeight="1">
      <c r="A69" s="50" t="s">
        <v>49</v>
      </c>
      <c r="B69" s="52">
        <v>0</v>
      </c>
      <c r="C69" s="41">
        <v>10</v>
      </c>
      <c r="D69" s="41">
        <v>10</v>
      </c>
      <c r="E69" s="49">
        <v>0</v>
      </c>
      <c r="F69" s="49">
        <v>0</v>
      </c>
    </row>
    <row r="70" spans="1:6" ht="17.25" customHeight="1">
      <c r="A70" s="50" t="s">
        <v>50</v>
      </c>
      <c r="B70" s="52">
        <v>902</v>
      </c>
      <c r="C70" s="41">
        <v>1214</v>
      </c>
      <c r="D70" s="41">
        <v>1214</v>
      </c>
      <c r="E70" s="49">
        <v>0</v>
      </c>
      <c r="F70" s="49">
        <v>0</v>
      </c>
    </row>
    <row r="71" spans="1:6" ht="17.25" customHeight="1">
      <c r="A71" s="50" t="s">
        <v>51</v>
      </c>
      <c r="B71" s="52">
        <v>2449</v>
      </c>
      <c r="C71" s="41">
        <v>2326</v>
      </c>
      <c r="D71" s="41">
        <v>2326</v>
      </c>
      <c r="E71" s="49">
        <v>0</v>
      </c>
      <c r="F71" s="49">
        <v>0</v>
      </c>
    </row>
    <row r="72" spans="1:6" ht="17.25" customHeight="1">
      <c r="A72" s="50" t="s">
        <v>52</v>
      </c>
      <c r="B72" s="52">
        <v>0</v>
      </c>
      <c r="C72" s="41">
        <v>274</v>
      </c>
      <c r="D72" s="41">
        <v>274</v>
      </c>
      <c r="E72" s="49">
        <v>0</v>
      </c>
      <c r="F72" s="49">
        <v>0</v>
      </c>
    </row>
    <row r="73" spans="1:6" ht="17.25" customHeight="1">
      <c r="A73" s="48" t="s">
        <v>53</v>
      </c>
      <c r="B73" s="41">
        <f>SUM(B74:B83)</f>
        <v>540</v>
      </c>
      <c r="C73" s="41">
        <v>4099</v>
      </c>
      <c r="D73" s="41">
        <v>4099</v>
      </c>
      <c r="E73" s="49"/>
      <c r="F73" s="49"/>
    </row>
    <row r="74" spans="1:6" ht="17.25" customHeight="1">
      <c r="A74" s="50" t="s">
        <v>54</v>
      </c>
      <c r="B74" s="52">
        <v>211</v>
      </c>
      <c r="C74" s="41">
        <v>177</v>
      </c>
      <c r="D74" s="41">
        <v>177</v>
      </c>
      <c r="E74" s="49"/>
      <c r="F74" s="49"/>
    </row>
    <row r="75" spans="1:6" ht="17.25" customHeight="1">
      <c r="A75" s="50" t="s">
        <v>55</v>
      </c>
      <c r="B75" s="52">
        <v>0</v>
      </c>
      <c r="C75" s="41">
        <v>0</v>
      </c>
      <c r="D75" s="41">
        <v>0</v>
      </c>
      <c r="E75" s="49">
        <v>0</v>
      </c>
      <c r="F75" s="49">
        <v>0</v>
      </c>
    </row>
    <row r="76" spans="1:6" ht="17.25" customHeight="1">
      <c r="A76" s="50" t="s">
        <v>56</v>
      </c>
      <c r="B76" s="52">
        <v>46</v>
      </c>
      <c r="C76" s="41">
        <v>38</v>
      </c>
      <c r="D76" s="41">
        <v>38</v>
      </c>
      <c r="E76" s="49">
        <v>0</v>
      </c>
      <c r="F76" s="49">
        <v>0</v>
      </c>
    </row>
    <row r="77" spans="1:6" ht="17.25" customHeight="1">
      <c r="A77" s="50" t="s">
        <v>57</v>
      </c>
      <c r="B77" s="52">
        <v>190</v>
      </c>
      <c r="C77" s="41">
        <v>3740</v>
      </c>
      <c r="D77" s="41">
        <v>3740</v>
      </c>
      <c r="E77" s="49">
        <v>0</v>
      </c>
      <c r="F77" s="49">
        <v>0</v>
      </c>
    </row>
    <row r="78" spans="1:6" ht="17.25" customHeight="1">
      <c r="A78" s="50" t="s">
        <v>58</v>
      </c>
      <c r="B78" s="52">
        <v>0</v>
      </c>
      <c r="C78" s="41">
        <v>0</v>
      </c>
      <c r="D78" s="41">
        <v>0</v>
      </c>
      <c r="E78" s="49">
        <v>0</v>
      </c>
      <c r="F78" s="49">
        <v>0</v>
      </c>
    </row>
    <row r="79" spans="1:6" ht="17.25" customHeight="1">
      <c r="A79" s="50" t="s">
        <v>59</v>
      </c>
      <c r="B79" s="52">
        <v>0</v>
      </c>
      <c r="C79" s="41">
        <v>0</v>
      </c>
      <c r="D79" s="41">
        <v>0</v>
      </c>
      <c r="E79" s="49">
        <v>0</v>
      </c>
      <c r="F79" s="49">
        <v>0</v>
      </c>
    </row>
    <row r="80" spans="1:6" ht="17.25" customHeight="1">
      <c r="A80" s="50" t="s">
        <v>60</v>
      </c>
      <c r="B80" s="52">
        <v>93</v>
      </c>
      <c r="C80" s="41">
        <v>144</v>
      </c>
      <c r="D80" s="41">
        <v>144</v>
      </c>
      <c r="E80" s="49">
        <v>0</v>
      </c>
      <c r="F80" s="49">
        <v>0</v>
      </c>
    </row>
    <row r="81" spans="1:6" ht="17.25" customHeight="1">
      <c r="A81" s="50" t="s">
        <v>61</v>
      </c>
      <c r="B81" s="53">
        <v>0</v>
      </c>
      <c r="C81" s="41">
        <v>0</v>
      </c>
      <c r="D81" s="41">
        <v>0</v>
      </c>
      <c r="E81" s="49">
        <v>0</v>
      </c>
      <c r="F81" s="49">
        <v>0</v>
      </c>
    </row>
    <row r="82" spans="1:6" ht="17.25" customHeight="1">
      <c r="A82" s="50" t="s">
        <v>62</v>
      </c>
      <c r="B82" s="52">
        <v>0</v>
      </c>
      <c r="C82" s="41">
        <v>0</v>
      </c>
      <c r="D82" s="41">
        <v>0</v>
      </c>
      <c r="E82" s="49">
        <v>0</v>
      </c>
      <c r="F82" s="49">
        <v>0</v>
      </c>
    </row>
    <row r="83" spans="1:6" ht="17.25" customHeight="1">
      <c r="A83" s="50" t="s">
        <v>63</v>
      </c>
      <c r="B83" s="51">
        <v>0</v>
      </c>
      <c r="C83" s="41">
        <v>0</v>
      </c>
      <c r="D83" s="41">
        <v>0</v>
      </c>
      <c r="E83" s="49">
        <v>0</v>
      </c>
      <c r="F83" s="49">
        <v>0</v>
      </c>
    </row>
    <row r="84" spans="1:6" ht="17.25" customHeight="1">
      <c r="A84" s="48" t="s">
        <v>64</v>
      </c>
      <c r="B84" s="41">
        <f>SUM(B85:B90)</f>
        <v>2203</v>
      </c>
      <c r="C84" s="41">
        <v>3342</v>
      </c>
      <c r="D84" s="41">
        <v>3342</v>
      </c>
      <c r="E84" s="49">
        <v>0</v>
      </c>
      <c r="F84" s="49">
        <v>0</v>
      </c>
    </row>
    <row r="85" spans="1:6" ht="17.25" customHeight="1">
      <c r="A85" s="50" t="s">
        <v>65</v>
      </c>
      <c r="B85" s="52">
        <v>1405</v>
      </c>
      <c r="C85" s="41">
        <v>2214</v>
      </c>
      <c r="D85" s="41">
        <v>2214</v>
      </c>
      <c r="E85" s="49">
        <v>0</v>
      </c>
      <c r="F85" s="49">
        <v>0</v>
      </c>
    </row>
    <row r="86" spans="1:6" ht="17.25" customHeight="1">
      <c r="A86" s="50" t="s">
        <v>66</v>
      </c>
      <c r="B86" s="52">
        <v>74</v>
      </c>
      <c r="C86" s="41">
        <v>92</v>
      </c>
      <c r="D86" s="41">
        <v>92</v>
      </c>
      <c r="E86" s="49">
        <v>0</v>
      </c>
      <c r="F86" s="49">
        <v>0</v>
      </c>
    </row>
    <row r="87" spans="1:6" ht="17.25" customHeight="1">
      <c r="A87" s="50" t="s">
        <v>67</v>
      </c>
      <c r="B87" s="52">
        <v>172</v>
      </c>
      <c r="C87" s="41">
        <v>147</v>
      </c>
      <c r="D87" s="41">
        <v>147</v>
      </c>
      <c r="E87" s="49">
        <v>0</v>
      </c>
      <c r="F87" s="49">
        <v>0</v>
      </c>
    </row>
    <row r="88" spans="1:6" ht="17.25" customHeight="1">
      <c r="A88" s="50" t="s">
        <v>68</v>
      </c>
      <c r="B88" s="52">
        <v>552</v>
      </c>
      <c r="C88" s="41">
        <v>480</v>
      </c>
      <c r="D88" s="41">
        <v>480</v>
      </c>
      <c r="E88" s="49">
        <v>0</v>
      </c>
      <c r="F88" s="49">
        <v>0</v>
      </c>
    </row>
    <row r="89" spans="1:6" ht="17.25" customHeight="1">
      <c r="A89" s="50" t="s">
        <v>69</v>
      </c>
      <c r="B89" s="52">
        <v>0</v>
      </c>
      <c r="C89" s="41">
        <v>0</v>
      </c>
      <c r="D89" s="41">
        <v>0</v>
      </c>
      <c r="E89" s="49">
        <v>0</v>
      </c>
      <c r="F89" s="49">
        <v>0</v>
      </c>
    </row>
    <row r="90" spans="1:6" ht="17.25" customHeight="1">
      <c r="A90" s="50" t="s">
        <v>70</v>
      </c>
      <c r="B90" s="52">
        <v>0</v>
      </c>
      <c r="C90" s="41">
        <v>409</v>
      </c>
      <c r="D90" s="41">
        <v>409</v>
      </c>
      <c r="E90" s="49">
        <v>0</v>
      </c>
      <c r="F90" s="49">
        <v>0</v>
      </c>
    </row>
    <row r="91" spans="1:6" ht="17.25" customHeight="1">
      <c r="A91" s="48" t="s">
        <v>71</v>
      </c>
      <c r="B91" s="41">
        <f>SUM(B92:B110)</f>
        <v>55735</v>
      </c>
      <c r="C91" s="41">
        <v>82793</v>
      </c>
      <c r="D91" s="41">
        <v>82793</v>
      </c>
      <c r="E91" s="49">
        <v>0</v>
      </c>
      <c r="F91" s="49">
        <v>0</v>
      </c>
    </row>
    <row r="92" spans="1:6" ht="17.25" customHeight="1">
      <c r="A92" s="50" t="s">
        <v>72</v>
      </c>
      <c r="B92" s="52">
        <v>2160</v>
      </c>
      <c r="C92" s="41">
        <v>2242</v>
      </c>
      <c r="D92" s="41">
        <v>2242</v>
      </c>
      <c r="E92" s="49">
        <v>0</v>
      </c>
      <c r="F92" s="49">
        <v>0</v>
      </c>
    </row>
    <row r="93" spans="1:6" ht="17.25" customHeight="1">
      <c r="A93" s="50" t="s">
        <v>73</v>
      </c>
      <c r="B93" s="52">
        <v>1938</v>
      </c>
      <c r="C93" s="41">
        <v>1169</v>
      </c>
      <c r="D93" s="41">
        <v>1169</v>
      </c>
      <c r="E93" s="49">
        <v>0</v>
      </c>
      <c r="F93" s="49">
        <v>0</v>
      </c>
    </row>
    <row r="94" spans="1:6" ht="17.25" customHeight="1">
      <c r="A94" s="50" t="s">
        <v>74</v>
      </c>
      <c r="B94" s="52">
        <v>11960</v>
      </c>
      <c r="C94" s="41">
        <v>19481</v>
      </c>
      <c r="D94" s="41">
        <v>19481</v>
      </c>
      <c r="E94" s="49">
        <v>0</v>
      </c>
      <c r="F94" s="49">
        <v>0</v>
      </c>
    </row>
    <row r="95" spans="1:6" ht="17.25" customHeight="1">
      <c r="A95" s="50" t="s">
        <v>360</v>
      </c>
      <c r="B95" s="52">
        <v>0</v>
      </c>
      <c r="C95" s="41">
        <v>0</v>
      </c>
      <c r="D95" s="41">
        <v>0</v>
      </c>
      <c r="E95" s="49">
        <v>0</v>
      </c>
      <c r="F95" s="49">
        <v>0</v>
      </c>
    </row>
    <row r="96" spans="1:6" ht="17.25" customHeight="1">
      <c r="A96" s="50" t="s">
        <v>75</v>
      </c>
      <c r="B96" s="52">
        <v>26468</v>
      </c>
      <c r="C96" s="41">
        <v>34162</v>
      </c>
      <c r="D96" s="41">
        <v>34162</v>
      </c>
      <c r="E96" s="49"/>
      <c r="F96" s="49"/>
    </row>
    <row r="97" spans="1:6" ht="17.25" customHeight="1">
      <c r="A97" s="50" t="s">
        <v>76</v>
      </c>
      <c r="B97" s="52">
        <v>0</v>
      </c>
      <c r="C97" s="41">
        <v>0</v>
      </c>
      <c r="D97" s="41">
        <v>0</v>
      </c>
      <c r="E97" s="49"/>
      <c r="F97" s="49"/>
    </row>
    <row r="98" spans="1:6" ht="17.25" customHeight="1">
      <c r="A98" s="50" t="s">
        <v>77</v>
      </c>
      <c r="B98" s="52">
        <v>304</v>
      </c>
      <c r="C98" s="41">
        <v>2221</v>
      </c>
      <c r="D98" s="41">
        <v>2221</v>
      </c>
      <c r="E98" s="49"/>
      <c r="F98" s="49"/>
    </row>
    <row r="99" spans="1:6" ht="17.25" customHeight="1">
      <c r="A99" s="50" t="s">
        <v>78</v>
      </c>
      <c r="B99" s="52">
        <v>2565</v>
      </c>
      <c r="C99" s="41">
        <v>7330</v>
      </c>
      <c r="D99" s="41">
        <v>7330</v>
      </c>
      <c r="E99" s="49"/>
      <c r="F99" s="49"/>
    </row>
    <row r="100" spans="1:6" ht="17.25" customHeight="1">
      <c r="A100" s="50" t="s">
        <v>79</v>
      </c>
      <c r="B100" s="52">
        <v>66</v>
      </c>
      <c r="C100" s="41">
        <v>688</v>
      </c>
      <c r="D100" s="41">
        <v>688</v>
      </c>
      <c r="E100" s="49"/>
      <c r="F100" s="49"/>
    </row>
    <row r="101" spans="1:6" ht="17.25" customHeight="1">
      <c r="A101" s="50" t="s">
        <v>80</v>
      </c>
      <c r="B101" s="52">
        <v>0</v>
      </c>
      <c r="C101" s="41">
        <v>1834</v>
      </c>
      <c r="D101" s="41">
        <v>1834</v>
      </c>
      <c r="E101" s="49"/>
      <c r="F101" s="49"/>
    </row>
    <row r="102" spans="1:6" ht="17.25" customHeight="1">
      <c r="A102" s="50" t="s">
        <v>81</v>
      </c>
      <c r="B102" s="53">
        <v>257</v>
      </c>
      <c r="C102" s="41">
        <v>365</v>
      </c>
      <c r="D102" s="41">
        <v>365</v>
      </c>
      <c r="E102" s="49"/>
      <c r="F102" s="49"/>
    </row>
    <row r="103" spans="1:6" ht="17.25" customHeight="1">
      <c r="A103" s="50" t="s">
        <v>82</v>
      </c>
      <c r="B103" s="52">
        <v>0</v>
      </c>
      <c r="C103" s="41">
        <v>203</v>
      </c>
      <c r="D103" s="41">
        <v>203</v>
      </c>
      <c r="E103" s="49"/>
      <c r="F103" s="49"/>
    </row>
    <row r="104" spans="1:6" ht="17.25" customHeight="1">
      <c r="A104" s="50" t="s">
        <v>83</v>
      </c>
      <c r="B104" s="52">
        <v>0</v>
      </c>
      <c r="C104" s="41">
        <v>0</v>
      </c>
      <c r="D104" s="41">
        <v>0</v>
      </c>
      <c r="E104" s="49"/>
      <c r="F104" s="49"/>
    </row>
    <row r="105" spans="1:6" ht="17.25" customHeight="1">
      <c r="A105" s="50" t="s">
        <v>361</v>
      </c>
      <c r="B105" s="52">
        <v>8004</v>
      </c>
      <c r="C105" s="41">
        <v>10760</v>
      </c>
      <c r="D105" s="41">
        <v>10760</v>
      </c>
      <c r="E105" s="49"/>
      <c r="F105" s="49"/>
    </row>
    <row r="106" spans="1:6" ht="17.25" customHeight="1">
      <c r="A106" s="50" t="s">
        <v>362</v>
      </c>
      <c r="B106" s="52">
        <v>113</v>
      </c>
      <c r="C106" s="41">
        <v>320</v>
      </c>
      <c r="D106" s="41">
        <v>320</v>
      </c>
      <c r="E106" s="49"/>
      <c r="F106" s="49"/>
    </row>
    <row r="107" spans="1:6" ht="17.25" customHeight="1">
      <c r="A107" s="50" t="s">
        <v>363</v>
      </c>
      <c r="B107" s="52">
        <v>1900</v>
      </c>
      <c r="C107" s="41">
        <v>1970</v>
      </c>
      <c r="D107" s="41">
        <v>1970</v>
      </c>
      <c r="E107" s="49"/>
      <c r="F107" s="49"/>
    </row>
    <row r="108" spans="1:6" ht="17.25" customHeight="1">
      <c r="A108" s="50" t="s">
        <v>84</v>
      </c>
      <c r="B108" s="52">
        <v>0</v>
      </c>
      <c r="C108" s="41">
        <v>0</v>
      </c>
      <c r="D108" s="41">
        <v>0</v>
      </c>
      <c r="E108" s="49"/>
      <c r="F108" s="49"/>
    </row>
    <row r="109" spans="1:6" ht="17.25" customHeight="1">
      <c r="A109" s="50" t="s">
        <v>364</v>
      </c>
      <c r="B109" s="52">
        <v>0</v>
      </c>
      <c r="C109" s="41">
        <v>0</v>
      </c>
      <c r="D109" s="41">
        <v>0</v>
      </c>
      <c r="E109" s="49"/>
      <c r="F109" s="49"/>
    </row>
    <row r="110" spans="1:6" ht="17.25" customHeight="1">
      <c r="A110" s="50" t="s">
        <v>85</v>
      </c>
      <c r="B110" s="52">
        <v>0</v>
      </c>
      <c r="C110" s="41">
        <v>48</v>
      </c>
      <c r="D110" s="41">
        <v>48</v>
      </c>
      <c r="E110" s="49"/>
      <c r="F110" s="49"/>
    </row>
    <row r="111" spans="1:6" ht="17.25" customHeight="1">
      <c r="A111" s="48" t="s">
        <v>86</v>
      </c>
      <c r="B111" s="41">
        <f>SUM(B112:B120)</f>
        <v>51632</v>
      </c>
      <c r="C111" s="41">
        <v>75941</v>
      </c>
      <c r="D111" s="41">
        <v>75941</v>
      </c>
      <c r="E111" s="49"/>
      <c r="F111" s="49"/>
    </row>
    <row r="112" spans="1:6" ht="17.25" customHeight="1">
      <c r="A112" s="50" t="s">
        <v>365</v>
      </c>
      <c r="B112" s="53">
        <v>952</v>
      </c>
      <c r="C112" s="41">
        <v>905</v>
      </c>
      <c r="D112" s="41">
        <v>905</v>
      </c>
      <c r="E112" s="49"/>
      <c r="F112" s="49"/>
    </row>
    <row r="113" spans="1:6" ht="17.25" customHeight="1">
      <c r="A113" s="50" t="s">
        <v>87</v>
      </c>
      <c r="B113" s="52">
        <v>1741</v>
      </c>
      <c r="C113" s="41">
        <v>8778</v>
      </c>
      <c r="D113" s="41">
        <v>8778</v>
      </c>
      <c r="E113" s="49"/>
      <c r="F113" s="49"/>
    </row>
    <row r="114" spans="1:6" ht="17.25" customHeight="1">
      <c r="A114" s="50" t="s">
        <v>88</v>
      </c>
      <c r="B114" s="51">
        <v>1510</v>
      </c>
      <c r="C114" s="41">
        <v>6033</v>
      </c>
      <c r="D114" s="41">
        <v>6033</v>
      </c>
      <c r="E114" s="49"/>
      <c r="F114" s="49"/>
    </row>
    <row r="115" spans="1:6" ht="17.25" customHeight="1">
      <c r="A115" s="50" t="s">
        <v>89</v>
      </c>
      <c r="B115" s="52">
        <v>2667</v>
      </c>
      <c r="C115" s="41">
        <v>5965</v>
      </c>
      <c r="D115" s="41">
        <v>5965</v>
      </c>
      <c r="E115" s="49"/>
      <c r="F115" s="49"/>
    </row>
    <row r="116" spans="1:6" ht="17.25" customHeight="1">
      <c r="A116" s="50" t="s">
        <v>90</v>
      </c>
      <c r="B116" s="52">
        <v>39238</v>
      </c>
      <c r="C116" s="41">
        <v>48251</v>
      </c>
      <c r="D116" s="41">
        <v>48251</v>
      </c>
      <c r="E116" s="49"/>
      <c r="F116" s="49"/>
    </row>
    <row r="117" spans="1:6" ht="17.25" customHeight="1">
      <c r="A117" s="50" t="s">
        <v>91</v>
      </c>
      <c r="B117" s="52">
        <v>0</v>
      </c>
      <c r="C117" s="41">
        <v>8</v>
      </c>
      <c r="D117" s="41">
        <v>8</v>
      </c>
      <c r="E117" s="49"/>
      <c r="F117" s="49"/>
    </row>
    <row r="118" spans="1:6" ht="17.25" customHeight="1">
      <c r="A118" s="50" t="s">
        <v>366</v>
      </c>
      <c r="B118" s="52">
        <v>5114</v>
      </c>
      <c r="C118" s="41">
        <v>5534</v>
      </c>
      <c r="D118" s="41">
        <v>5534</v>
      </c>
      <c r="E118" s="49"/>
      <c r="F118" s="49"/>
    </row>
    <row r="119" spans="1:6" ht="17.25" customHeight="1">
      <c r="A119" s="50" t="s">
        <v>92</v>
      </c>
      <c r="B119" s="52">
        <v>410</v>
      </c>
      <c r="C119" s="41">
        <v>467</v>
      </c>
      <c r="D119" s="41">
        <v>467</v>
      </c>
      <c r="E119" s="49"/>
      <c r="F119" s="49"/>
    </row>
    <row r="120" spans="1:6" ht="17.25" customHeight="1">
      <c r="A120" s="50" t="s">
        <v>93</v>
      </c>
      <c r="B120" s="52">
        <v>0</v>
      </c>
      <c r="C120" s="41">
        <v>0</v>
      </c>
      <c r="D120" s="41">
        <v>0</v>
      </c>
      <c r="E120" s="49"/>
      <c r="F120" s="49"/>
    </row>
    <row r="121" spans="1:6" ht="17.25" customHeight="1">
      <c r="A121" s="48" t="s">
        <v>94</v>
      </c>
      <c r="B121" s="41">
        <f>SUM(B122:B124,B126:B138)</f>
        <v>582</v>
      </c>
      <c r="C121" s="41">
        <v>2871</v>
      </c>
      <c r="D121" s="41">
        <v>2871</v>
      </c>
      <c r="E121" s="49"/>
      <c r="F121" s="49"/>
    </row>
    <row r="122" spans="1:6" ht="17.25" customHeight="1">
      <c r="A122" s="50" t="s">
        <v>95</v>
      </c>
      <c r="B122" s="52">
        <v>366</v>
      </c>
      <c r="C122" s="41">
        <v>426</v>
      </c>
      <c r="D122" s="41">
        <v>426</v>
      </c>
      <c r="E122" s="49"/>
      <c r="F122" s="49"/>
    </row>
    <row r="123" spans="1:6" ht="17.25" customHeight="1">
      <c r="A123" s="50" t="s">
        <v>96</v>
      </c>
      <c r="B123" s="52">
        <v>45</v>
      </c>
      <c r="C123" s="41">
        <v>24</v>
      </c>
      <c r="D123" s="41">
        <v>24</v>
      </c>
      <c r="E123" s="49"/>
      <c r="F123" s="49"/>
    </row>
    <row r="124" spans="1:6" ht="17.25" customHeight="1">
      <c r="A124" s="50" t="s">
        <v>97</v>
      </c>
      <c r="B124" s="52">
        <v>123</v>
      </c>
      <c r="C124" s="41">
        <v>325</v>
      </c>
      <c r="D124" s="41">
        <v>325</v>
      </c>
      <c r="E124" s="49"/>
      <c r="F124" s="49"/>
    </row>
    <row r="125" spans="1:6" ht="17.25" customHeight="1">
      <c r="A125" s="50" t="s">
        <v>98</v>
      </c>
      <c r="B125" s="52">
        <v>0</v>
      </c>
      <c r="C125" s="41">
        <v>143</v>
      </c>
      <c r="D125" s="41">
        <v>143</v>
      </c>
      <c r="E125" s="49"/>
      <c r="F125" s="49"/>
    </row>
    <row r="126" spans="1:6" ht="17.25" customHeight="1">
      <c r="A126" s="50" t="s">
        <v>99</v>
      </c>
      <c r="B126" s="52">
        <v>0</v>
      </c>
      <c r="C126" s="41">
        <v>76</v>
      </c>
      <c r="D126" s="41">
        <v>76</v>
      </c>
      <c r="E126" s="49"/>
      <c r="F126" s="49"/>
    </row>
    <row r="127" spans="1:6" ht="17.25" customHeight="1">
      <c r="A127" s="50" t="s">
        <v>100</v>
      </c>
      <c r="B127" s="52">
        <v>0</v>
      </c>
      <c r="C127" s="41">
        <v>0</v>
      </c>
      <c r="D127" s="41">
        <v>0</v>
      </c>
      <c r="E127" s="49"/>
      <c r="F127" s="49"/>
    </row>
    <row r="128" spans="1:6" ht="17.25" customHeight="1">
      <c r="A128" s="50" t="s">
        <v>101</v>
      </c>
      <c r="B128" s="52">
        <v>48</v>
      </c>
      <c r="C128" s="41">
        <v>563</v>
      </c>
      <c r="D128" s="41">
        <v>563</v>
      </c>
      <c r="E128" s="49"/>
      <c r="F128" s="49"/>
    </row>
    <row r="129" spans="1:6" ht="17.25" customHeight="1">
      <c r="A129" s="50" t="s">
        <v>102</v>
      </c>
      <c r="B129" s="52">
        <v>0</v>
      </c>
      <c r="C129" s="41">
        <v>0</v>
      </c>
      <c r="D129" s="41">
        <v>0</v>
      </c>
      <c r="E129" s="49"/>
      <c r="F129" s="49"/>
    </row>
    <row r="130" spans="1:6" ht="17.25" customHeight="1">
      <c r="A130" s="50" t="s">
        <v>103</v>
      </c>
      <c r="B130" s="52">
        <v>0</v>
      </c>
      <c r="C130" s="41">
        <v>0</v>
      </c>
      <c r="D130" s="41">
        <v>0</v>
      </c>
      <c r="E130" s="49"/>
      <c r="F130" s="49"/>
    </row>
    <row r="131" spans="1:6" ht="17.25" customHeight="1">
      <c r="A131" s="50" t="s">
        <v>104</v>
      </c>
      <c r="B131" s="52">
        <v>0</v>
      </c>
      <c r="C131" s="41">
        <v>0</v>
      </c>
      <c r="D131" s="41">
        <v>0</v>
      </c>
      <c r="E131" s="49"/>
      <c r="F131" s="49"/>
    </row>
    <row r="132" spans="1:6" ht="17.25" customHeight="1">
      <c r="A132" s="50" t="s">
        <v>105</v>
      </c>
      <c r="B132" s="52">
        <v>0</v>
      </c>
      <c r="C132" s="41">
        <v>935</v>
      </c>
      <c r="D132" s="41">
        <v>935</v>
      </c>
      <c r="E132" s="49"/>
      <c r="F132" s="49"/>
    </row>
    <row r="133" spans="1:6" ht="17.25" customHeight="1">
      <c r="A133" s="50" t="s">
        <v>106</v>
      </c>
      <c r="B133" s="52">
        <v>0</v>
      </c>
      <c r="C133" s="41">
        <v>522</v>
      </c>
      <c r="D133" s="41">
        <v>522</v>
      </c>
      <c r="E133" s="49"/>
      <c r="F133" s="49"/>
    </row>
    <row r="134" spans="1:6" ht="17.25" customHeight="1">
      <c r="A134" s="50" t="s">
        <v>107</v>
      </c>
      <c r="B134" s="52">
        <v>0</v>
      </c>
      <c r="C134" s="41">
        <v>0</v>
      </c>
      <c r="D134" s="41">
        <v>0</v>
      </c>
      <c r="E134" s="49"/>
      <c r="F134" s="49"/>
    </row>
    <row r="135" spans="1:6" ht="17.25" customHeight="1">
      <c r="A135" s="50" t="s">
        <v>367</v>
      </c>
      <c r="B135" s="52">
        <v>0</v>
      </c>
      <c r="C135" s="41">
        <v>0</v>
      </c>
      <c r="D135" s="41">
        <v>0</v>
      </c>
      <c r="E135" s="49"/>
      <c r="F135" s="49"/>
    </row>
    <row r="136" spans="1:6" ht="17.25" customHeight="1">
      <c r="A136" s="50" t="s">
        <v>108</v>
      </c>
      <c r="B136" s="52">
        <v>0</v>
      </c>
      <c r="C136" s="41">
        <v>0</v>
      </c>
      <c r="D136" s="41">
        <v>0</v>
      </c>
      <c r="E136" s="49"/>
      <c r="F136" s="49"/>
    </row>
    <row r="137" spans="1:6" ht="17.25" customHeight="1">
      <c r="A137" s="50" t="s">
        <v>368</v>
      </c>
      <c r="B137" s="52">
        <v>0</v>
      </c>
      <c r="C137" s="41">
        <v>0</v>
      </c>
      <c r="D137" s="41">
        <v>0</v>
      </c>
      <c r="E137" s="49"/>
      <c r="F137" s="49"/>
    </row>
    <row r="138" spans="1:6" ht="17.25" customHeight="1">
      <c r="A138" s="50" t="s">
        <v>109</v>
      </c>
      <c r="B138" s="52">
        <v>0</v>
      </c>
      <c r="C138" s="41">
        <v>0</v>
      </c>
      <c r="D138" s="41">
        <v>0</v>
      </c>
      <c r="E138" s="49"/>
      <c r="F138" s="49"/>
    </row>
    <row r="139" spans="1:6" ht="17.25" customHeight="1">
      <c r="A139" s="48" t="s">
        <v>110</v>
      </c>
      <c r="B139" s="41">
        <f>SUM(B140:B145)</f>
        <v>4234</v>
      </c>
      <c r="C139" s="41">
        <v>4853</v>
      </c>
      <c r="D139" s="41">
        <v>4853</v>
      </c>
      <c r="E139" s="49"/>
      <c r="F139" s="49"/>
    </row>
    <row r="140" spans="1:6" ht="17.25" customHeight="1">
      <c r="A140" s="50" t="s">
        <v>111</v>
      </c>
      <c r="B140" s="52">
        <v>2751</v>
      </c>
      <c r="C140" s="41">
        <v>2606</v>
      </c>
      <c r="D140" s="41">
        <v>2606</v>
      </c>
      <c r="E140" s="49"/>
      <c r="F140" s="49"/>
    </row>
    <row r="141" spans="1:6" ht="17.25" customHeight="1">
      <c r="A141" s="50" t="s">
        <v>112</v>
      </c>
      <c r="B141" s="52">
        <v>211</v>
      </c>
      <c r="C141" s="41">
        <v>252</v>
      </c>
      <c r="D141" s="41">
        <v>252</v>
      </c>
      <c r="E141" s="49"/>
      <c r="F141" s="49"/>
    </row>
    <row r="142" spans="1:6" ht="17.25" customHeight="1">
      <c r="A142" s="50" t="s">
        <v>113</v>
      </c>
      <c r="B142" s="52">
        <v>414</v>
      </c>
      <c r="C142" s="41">
        <v>1343</v>
      </c>
      <c r="D142" s="41">
        <v>1343</v>
      </c>
      <c r="E142" s="49"/>
      <c r="F142" s="49"/>
    </row>
    <row r="143" spans="1:6" ht="17.25" customHeight="1">
      <c r="A143" s="50" t="s">
        <v>114</v>
      </c>
      <c r="B143" s="52">
        <v>858</v>
      </c>
      <c r="C143" s="41">
        <v>652</v>
      </c>
      <c r="D143" s="41">
        <v>652</v>
      </c>
      <c r="E143" s="49"/>
      <c r="F143" s="49"/>
    </row>
    <row r="144" spans="1:6" ht="17.25" customHeight="1">
      <c r="A144" s="50" t="s">
        <v>115</v>
      </c>
      <c r="B144" s="52">
        <v>0</v>
      </c>
      <c r="C144" s="41">
        <v>0</v>
      </c>
      <c r="D144" s="41">
        <v>0</v>
      </c>
      <c r="E144" s="49"/>
      <c r="F144" s="49"/>
    </row>
    <row r="145" spans="1:6" ht="17.25" customHeight="1">
      <c r="A145" s="50" t="s">
        <v>116</v>
      </c>
      <c r="B145" s="52">
        <v>0</v>
      </c>
      <c r="C145" s="41">
        <v>0</v>
      </c>
      <c r="D145" s="41">
        <v>0</v>
      </c>
      <c r="E145" s="49"/>
      <c r="F145" s="49"/>
    </row>
    <row r="146" spans="1:6" ht="17.25" customHeight="1">
      <c r="A146" s="55" t="s">
        <v>117</v>
      </c>
      <c r="B146" s="41">
        <f>SUM(B147:B149,B151:B157)</f>
        <v>17802</v>
      </c>
      <c r="C146" s="41">
        <v>71585</v>
      </c>
      <c r="D146" s="41">
        <v>71585</v>
      </c>
      <c r="E146" s="49"/>
      <c r="F146" s="49"/>
    </row>
    <row r="147" spans="1:6" ht="17.25" customHeight="1">
      <c r="A147" s="50" t="s">
        <v>118</v>
      </c>
      <c r="B147" s="52">
        <v>5459</v>
      </c>
      <c r="C147" s="41">
        <v>32592</v>
      </c>
      <c r="D147" s="41">
        <v>32592</v>
      </c>
      <c r="E147" s="49"/>
      <c r="F147" s="49"/>
    </row>
    <row r="148" spans="1:6" ht="17.25" customHeight="1">
      <c r="A148" s="56" t="s">
        <v>119</v>
      </c>
      <c r="B148" s="52">
        <v>1458</v>
      </c>
      <c r="C148" s="41">
        <v>4467</v>
      </c>
      <c r="D148" s="41">
        <v>4467</v>
      </c>
      <c r="E148" s="49"/>
      <c r="F148" s="49"/>
    </row>
    <row r="149" spans="1:6" ht="17.25" customHeight="1">
      <c r="A149" s="50" t="s">
        <v>120</v>
      </c>
      <c r="B149" s="52">
        <v>4642</v>
      </c>
      <c r="C149" s="41">
        <v>13379</v>
      </c>
      <c r="D149" s="41">
        <v>13379</v>
      </c>
      <c r="E149" s="49"/>
      <c r="F149" s="49"/>
    </row>
    <row r="150" spans="1:6" ht="17.25" customHeight="1">
      <c r="A150" s="50" t="s">
        <v>121</v>
      </c>
      <c r="B150" s="52">
        <v>0</v>
      </c>
      <c r="C150" s="41">
        <v>85</v>
      </c>
      <c r="D150" s="41">
        <v>85</v>
      </c>
      <c r="E150" s="49"/>
      <c r="F150" s="49"/>
    </row>
    <row r="151" spans="1:6" ht="17.25" customHeight="1">
      <c r="A151" s="50" t="s">
        <v>122</v>
      </c>
      <c r="B151" s="52">
        <v>0</v>
      </c>
      <c r="C151" s="41">
        <v>0</v>
      </c>
      <c r="D151" s="41">
        <v>0</v>
      </c>
      <c r="E151" s="49"/>
      <c r="F151" s="49"/>
    </row>
    <row r="152" spans="1:6" ht="17.25" customHeight="1">
      <c r="A152" s="50" t="s">
        <v>123</v>
      </c>
      <c r="B152" s="52">
        <v>165</v>
      </c>
      <c r="C152" s="41">
        <v>5378</v>
      </c>
      <c r="D152" s="41">
        <v>5378</v>
      </c>
      <c r="E152" s="49"/>
      <c r="F152" s="49"/>
    </row>
    <row r="153" spans="1:6" ht="17.25" customHeight="1">
      <c r="A153" s="50" t="s">
        <v>124</v>
      </c>
      <c r="B153" s="52">
        <v>167</v>
      </c>
      <c r="C153" s="41">
        <v>4606</v>
      </c>
      <c r="D153" s="41">
        <v>4606</v>
      </c>
      <c r="E153" s="49"/>
      <c r="F153" s="49"/>
    </row>
    <row r="154" spans="1:6" ht="17.25" customHeight="1">
      <c r="A154" s="50" t="s">
        <v>125</v>
      </c>
      <c r="B154" s="52">
        <v>5911</v>
      </c>
      <c r="C154" s="41">
        <v>8778</v>
      </c>
      <c r="D154" s="41">
        <v>8778</v>
      </c>
      <c r="E154" s="49"/>
      <c r="F154" s="49"/>
    </row>
    <row r="155" spans="1:6" ht="17.25" customHeight="1">
      <c r="A155" s="50" t="s">
        <v>126</v>
      </c>
      <c r="B155" s="52">
        <v>0</v>
      </c>
      <c r="C155" s="41">
        <v>1205</v>
      </c>
      <c r="D155" s="41">
        <v>1205</v>
      </c>
      <c r="E155" s="49"/>
      <c r="F155" s="49"/>
    </row>
    <row r="156" spans="1:6" ht="17.25" customHeight="1">
      <c r="A156" s="50" t="s">
        <v>369</v>
      </c>
      <c r="B156" s="52">
        <v>0</v>
      </c>
      <c r="C156" s="41">
        <v>0</v>
      </c>
      <c r="D156" s="41">
        <v>0</v>
      </c>
      <c r="E156" s="49"/>
      <c r="F156" s="49"/>
    </row>
    <row r="157" spans="1:6" ht="17.25" customHeight="1">
      <c r="A157" s="50" t="s">
        <v>127</v>
      </c>
      <c r="B157" s="52">
        <v>0</v>
      </c>
      <c r="C157" s="41">
        <v>1180</v>
      </c>
      <c r="D157" s="41">
        <v>1180</v>
      </c>
      <c r="E157" s="49"/>
      <c r="F157" s="49"/>
    </row>
    <row r="158" spans="1:6" ht="17.25" customHeight="1">
      <c r="A158" s="48" t="s">
        <v>128</v>
      </c>
      <c r="B158" s="41">
        <f>SUM(B159:B165)</f>
        <v>3288</v>
      </c>
      <c r="C158" s="41">
        <v>10892</v>
      </c>
      <c r="D158" s="41">
        <v>10892</v>
      </c>
      <c r="E158" s="49">
        <v>0</v>
      </c>
      <c r="F158" s="49">
        <v>0</v>
      </c>
    </row>
    <row r="159" spans="1:6" ht="17.25" customHeight="1">
      <c r="A159" s="50" t="s">
        <v>129</v>
      </c>
      <c r="B159" s="52">
        <v>3288</v>
      </c>
      <c r="C159" s="41">
        <v>8319</v>
      </c>
      <c r="D159" s="41">
        <v>8319</v>
      </c>
      <c r="E159" s="49">
        <v>0</v>
      </c>
      <c r="F159" s="49">
        <v>0</v>
      </c>
    </row>
    <row r="160" spans="1:6" ht="17.25" customHeight="1">
      <c r="A160" s="50" t="s">
        <v>130</v>
      </c>
      <c r="B160" s="52">
        <v>0</v>
      </c>
      <c r="C160" s="41">
        <v>0</v>
      </c>
      <c r="D160" s="41">
        <v>0</v>
      </c>
      <c r="E160" s="49">
        <v>0</v>
      </c>
      <c r="F160" s="49">
        <v>0</v>
      </c>
    </row>
    <row r="161" spans="1:6" ht="17.25" customHeight="1">
      <c r="A161" s="50" t="s">
        <v>131</v>
      </c>
      <c r="B161" s="52">
        <v>0</v>
      </c>
      <c r="C161" s="41">
        <v>0</v>
      </c>
      <c r="D161" s="41">
        <v>0</v>
      </c>
      <c r="E161" s="49">
        <v>0</v>
      </c>
      <c r="F161" s="49">
        <v>0</v>
      </c>
    </row>
    <row r="162" spans="1:6" ht="17.25" customHeight="1">
      <c r="A162" s="50" t="s">
        <v>132</v>
      </c>
      <c r="B162" s="52">
        <v>0</v>
      </c>
      <c r="C162" s="41">
        <v>991</v>
      </c>
      <c r="D162" s="41">
        <v>991</v>
      </c>
      <c r="E162" s="49">
        <v>0</v>
      </c>
      <c r="F162" s="49">
        <v>0</v>
      </c>
    </row>
    <row r="163" spans="1:6" ht="17.25" customHeight="1">
      <c r="A163" s="50" t="s">
        <v>133</v>
      </c>
      <c r="B163" s="52">
        <v>0</v>
      </c>
      <c r="C163" s="41">
        <v>0</v>
      </c>
      <c r="D163" s="41">
        <v>0</v>
      </c>
      <c r="E163" s="49">
        <v>0</v>
      </c>
      <c r="F163" s="49">
        <v>0</v>
      </c>
    </row>
    <row r="164" spans="1:6" ht="17.25" customHeight="1">
      <c r="A164" s="50" t="s">
        <v>134</v>
      </c>
      <c r="B164" s="52">
        <v>0</v>
      </c>
      <c r="C164" s="41">
        <v>1582</v>
      </c>
      <c r="D164" s="57">
        <v>1582</v>
      </c>
      <c r="E164" s="49">
        <v>0</v>
      </c>
      <c r="F164" s="49">
        <v>0</v>
      </c>
    </row>
    <row r="165" spans="1:6" ht="17.25" customHeight="1">
      <c r="A165" s="50" t="s">
        <v>135</v>
      </c>
      <c r="B165" s="52">
        <v>0</v>
      </c>
      <c r="C165" s="41">
        <v>0</v>
      </c>
      <c r="D165" s="41">
        <v>0</v>
      </c>
      <c r="E165" s="49">
        <v>0</v>
      </c>
      <c r="F165" s="49">
        <v>0</v>
      </c>
    </row>
    <row r="166" spans="1:6" ht="17.25" customHeight="1">
      <c r="A166" s="48" t="s">
        <v>136</v>
      </c>
      <c r="B166" s="41">
        <f>SUM(B167:B174)</f>
        <v>544</v>
      </c>
      <c r="C166" s="41">
        <v>2993</v>
      </c>
      <c r="D166" s="41">
        <v>2993</v>
      </c>
      <c r="E166" s="49">
        <v>0</v>
      </c>
      <c r="F166" s="49">
        <v>0</v>
      </c>
    </row>
    <row r="167" spans="1:6" ht="17.25" customHeight="1">
      <c r="A167" s="50" t="s">
        <v>137</v>
      </c>
      <c r="B167" s="52">
        <v>0</v>
      </c>
      <c r="C167" s="41">
        <v>500</v>
      </c>
      <c r="D167" s="41">
        <v>500</v>
      </c>
      <c r="E167" s="49">
        <v>0</v>
      </c>
      <c r="F167" s="49">
        <v>0</v>
      </c>
    </row>
    <row r="168" spans="1:6" ht="17.25" customHeight="1">
      <c r="A168" s="50" t="s">
        <v>138</v>
      </c>
      <c r="B168" s="52">
        <v>0</v>
      </c>
      <c r="C168" s="41">
        <v>0</v>
      </c>
      <c r="D168" s="41">
        <v>0</v>
      </c>
      <c r="E168" s="49">
        <v>0</v>
      </c>
      <c r="F168" s="49">
        <v>0</v>
      </c>
    </row>
    <row r="169" spans="1:6" ht="17.25" customHeight="1">
      <c r="A169" s="50" t="s">
        <v>139</v>
      </c>
      <c r="B169" s="52">
        <v>0</v>
      </c>
      <c r="C169" s="41">
        <v>0</v>
      </c>
      <c r="D169" s="41">
        <v>0</v>
      </c>
      <c r="E169" s="49"/>
      <c r="F169" s="49"/>
    </row>
    <row r="170" spans="1:6" ht="17.25" customHeight="1">
      <c r="A170" s="50" t="s">
        <v>140</v>
      </c>
      <c r="B170" s="52">
        <v>255</v>
      </c>
      <c r="C170" s="41">
        <v>0</v>
      </c>
      <c r="D170" s="41">
        <v>0</v>
      </c>
      <c r="E170" s="49"/>
      <c r="F170" s="49"/>
    </row>
    <row r="171" spans="1:6" ht="17.25" customHeight="1">
      <c r="A171" s="50" t="s">
        <v>141</v>
      </c>
      <c r="B171" s="52">
        <v>289</v>
      </c>
      <c r="C171" s="41">
        <v>370</v>
      </c>
      <c r="D171" s="41">
        <v>370</v>
      </c>
      <c r="E171" s="49"/>
      <c r="F171" s="49"/>
    </row>
    <row r="172" spans="1:6" ht="17.25" customHeight="1">
      <c r="A172" s="50" t="s">
        <v>142</v>
      </c>
      <c r="B172" s="52">
        <v>0</v>
      </c>
      <c r="C172" s="41">
        <v>0</v>
      </c>
      <c r="D172" s="41">
        <v>0</v>
      </c>
      <c r="E172" s="49"/>
      <c r="F172" s="49"/>
    </row>
    <row r="173" spans="1:6" ht="17.25" customHeight="1">
      <c r="A173" s="50" t="s">
        <v>143</v>
      </c>
      <c r="B173" s="52">
        <v>0</v>
      </c>
      <c r="C173" s="41">
        <v>1823</v>
      </c>
      <c r="D173" s="41">
        <v>1823</v>
      </c>
      <c r="E173" s="49"/>
      <c r="F173" s="49"/>
    </row>
    <row r="174" spans="1:6" ht="17.25" customHeight="1">
      <c r="A174" s="50" t="s">
        <v>144</v>
      </c>
      <c r="B174" s="52">
        <v>0</v>
      </c>
      <c r="C174" s="41">
        <v>300</v>
      </c>
      <c r="D174" s="41">
        <v>300</v>
      </c>
      <c r="E174" s="49"/>
      <c r="F174" s="49"/>
    </row>
    <row r="175" spans="1:6" ht="17.25" customHeight="1">
      <c r="A175" s="48" t="s">
        <v>145</v>
      </c>
      <c r="B175" s="41">
        <f>SUM(B176:B179)</f>
        <v>289</v>
      </c>
      <c r="C175" s="41">
        <v>1413</v>
      </c>
      <c r="D175" s="41">
        <v>1413</v>
      </c>
      <c r="E175" s="49"/>
      <c r="F175" s="49"/>
    </row>
    <row r="176" spans="1:6" ht="17.25" customHeight="1">
      <c r="A176" s="50" t="s">
        <v>146</v>
      </c>
      <c r="B176" s="52">
        <v>289</v>
      </c>
      <c r="C176" s="41">
        <v>1061</v>
      </c>
      <c r="D176" s="41">
        <v>1061</v>
      </c>
      <c r="E176" s="49"/>
      <c r="F176" s="49"/>
    </row>
    <row r="177" spans="1:6" ht="17.25" customHeight="1">
      <c r="A177" s="50" t="s">
        <v>147</v>
      </c>
      <c r="B177" s="52">
        <v>0</v>
      </c>
      <c r="C177" s="41">
        <v>0</v>
      </c>
      <c r="D177" s="41">
        <v>0</v>
      </c>
      <c r="E177" s="49"/>
      <c r="F177" s="49"/>
    </row>
    <row r="178" spans="1:6" ht="17.25" customHeight="1">
      <c r="A178" s="50" t="s">
        <v>148</v>
      </c>
      <c r="B178" s="52">
        <v>0</v>
      </c>
      <c r="C178" s="41">
        <v>124</v>
      </c>
      <c r="D178" s="41">
        <v>124</v>
      </c>
      <c r="E178" s="49"/>
      <c r="F178" s="49"/>
    </row>
    <row r="179" spans="1:6" ht="17.25" customHeight="1">
      <c r="A179" s="50" t="s">
        <v>149</v>
      </c>
      <c r="B179" s="52">
        <v>0</v>
      </c>
      <c r="C179" s="41">
        <v>228</v>
      </c>
      <c r="D179" s="41">
        <v>228</v>
      </c>
      <c r="E179" s="49"/>
      <c r="F179" s="49"/>
    </row>
    <row r="180" spans="1:6" ht="17.25" customHeight="1">
      <c r="A180" s="48" t="s">
        <v>150</v>
      </c>
      <c r="B180" s="41">
        <f>SUM(B181:B185)</f>
        <v>0</v>
      </c>
      <c r="C180" s="41">
        <v>3</v>
      </c>
      <c r="D180" s="41">
        <v>3</v>
      </c>
      <c r="E180" s="49"/>
      <c r="F180" s="49"/>
    </row>
    <row r="181" spans="1:6" ht="17.25" customHeight="1">
      <c r="A181" s="50" t="s">
        <v>151</v>
      </c>
      <c r="B181" s="52">
        <v>0</v>
      </c>
      <c r="C181" s="41">
        <v>0</v>
      </c>
      <c r="D181" s="41">
        <v>0</v>
      </c>
      <c r="E181" s="49"/>
      <c r="F181" s="49"/>
    </row>
    <row r="182" spans="1:6" ht="17.25" customHeight="1">
      <c r="A182" s="50" t="s">
        <v>152</v>
      </c>
      <c r="B182" s="52">
        <v>0</v>
      </c>
      <c r="C182" s="41">
        <v>0</v>
      </c>
      <c r="D182" s="41">
        <v>0</v>
      </c>
      <c r="E182" s="49"/>
      <c r="F182" s="49"/>
    </row>
    <row r="183" spans="1:6" ht="17.25" customHeight="1">
      <c r="A183" s="50" t="s">
        <v>153</v>
      </c>
      <c r="B183" s="52">
        <v>0</v>
      </c>
      <c r="C183" s="41">
        <v>3</v>
      </c>
      <c r="D183" s="41">
        <v>3</v>
      </c>
      <c r="E183" s="49">
        <v>0</v>
      </c>
      <c r="F183" s="49">
        <v>0</v>
      </c>
    </row>
    <row r="184" spans="1:6" ht="17.25" customHeight="1">
      <c r="A184" s="50" t="s">
        <v>154</v>
      </c>
      <c r="B184" s="52">
        <v>0</v>
      </c>
      <c r="C184" s="41">
        <v>0</v>
      </c>
      <c r="D184" s="41">
        <v>0</v>
      </c>
      <c r="E184" s="49">
        <v>0</v>
      </c>
      <c r="F184" s="49">
        <v>0</v>
      </c>
    </row>
    <row r="185" spans="1:6" ht="17.25" customHeight="1">
      <c r="A185" s="50" t="s">
        <v>155</v>
      </c>
      <c r="B185" s="52">
        <v>0</v>
      </c>
      <c r="C185" s="41">
        <v>0</v>
      </c>
      <c r="D185" s="41">
        <v>0</v>
      </c>
      <c r="E185" s="58">
        <v>0</v>
      </c>
      <c r="F185" s="49">
        <v>0</v>
      </c>
    </row>
    <row r="186" spans="1:6" ht="17.25" customHeight="1">
      <c r="A186" s="48" t="s">
        <v>156</v>
      </c>
      <c r="B186" s="41">
        <f>SUM(B187:B195)</f>
        <v>0</v>
      </c>
      <c r="C186" s="41">
        <v>0</v>
      </c>
      <c r="D186" s="41">
        <v>0</v>
      </c>
      <c r="E186" s="58">
        <v>0</v>
      </c>
      <c r="F186" s="49">
        <v>0</v>
      </c>
    </row>
    <row r="187" spans="1:6" ht="17.25" customHeight="1">
      <c r="A187" s="50" t="s">
        <v>157</v>
      </c>
      <c r="B187" s="51">
        <v>0</v>
      </c>
      <c r="C187" s="41">
        <v>0</v>
      </c>
      <c r="D187" s="42">
        <v>0</v>
      </c>
      <c r="E187" s="49">
        <v>0</v>
      </c>
      <c r="F187" s="49">
        <v>0</v>
      </c>
    </row>
    <row r="188" spans="1:6" ht="17.25" customHeight="1">
      <c r="A188" s="50" t="s">
        <v>158</v>
      </c>
      <c r="B188" s="52">
        <v>0</v>
      </c>
      <c r="C188" s="41">
        <v>0</v>
      </c>
      <c r="D188" s="42">
        <v>0</v>
      </c>
      <c r="E188" s="49">
        <v>0</v>
      </c>
      <c r="F188" s="49">
        <v>0</v>
      </c>
    </row>
    <row r="189" spans="1:6" ht="17.25" customHeight="1">
      <c r="A189" s="50" t="s">
        <v>159</v>
      </c>
      <c r="B189" s="52">
        <v>0</v>
      </c>
      <c r="C189" s="41">
        <v>0</v>
      </c>
      <c r="D189" s="42">
        <v>0</v>
      </c>
      <c r="E189" s="49">
        <v>0</v>
      </c>
      <c r="F189" s="49">
        <v>0</v>
      </c>
    </row>
    <row r="190" spans="1:6" ht="17.25" customHeight="1">
      <c r="A190" s="50" t="s">
        <v>160</v>
      </c>
      <c r="B190" s="52">
        <v>0</v>
      </c>
      <c r="C190" s="41">
        <v>0</v>
      </c>
      <c r="D190" s="42">
        <v>0</v>
      </c>
      <c r="E190" s="49">
        <v>0</v>
      </c>
      <c r="F190" s="49">
        <v>0</v>
      </c>
    </row>
    <row r="191" spans="1:6" ht="17.25" customHeight="1">
      <c r="A191" s="50" t="s">
        <v>161</v>
      </c>
      <c r="B191" s="52">
        <v>0</v>
      </c>
      <c r="C191" s="41">
        <v>0</v>
      </c>
      <c r="D191" s="42">
        <v>0</v>
      </c>
      <c r="E191" s="49">
        <v>0</v>
      </c>
      <c r="F191" s="49">
        <v>0</v>
      </c>
    </row>
    <row r="192" spans="1:6" ht="17.25" customHeight="1">
      <c r="A192" s="50" t="s">
        <v>118</v>
      </c>
      <c r="B192" s="52">
        <v>0</v>
      </c>
      <c r="C192" s="41">
        <v>0</v>
      </c>
      <c r="D192" s="42">
        <v>0</v>
      </c>
      <c r="E192" s="49">
        <v>0</v>
      </c>
      <c r="F192" s="49">
        <v>0</v>
      </c>
    </row>
    <row r="193" spans="1:6" ht="17.25" customHeight="1">
      <c r="A193" s="50" t="s">
        <v>162</v>
      </c>
      <c r="B193" s="52">
        <v>0</v>
      </c>
      <c r="C193" s="41">
        <v>0</v>
      </c>
      <c r="D193" s="42">
        <v>0</v>
      </c>
      <c r="E193" s="49"/>
      <c r="F193" s="49">
        <v>0</v>
      </c>
    </row>
    <row r="194" spans="1:6" ht="17.25" customHeight="1">
      <c r="A194" s="50" t="s">
        <v>163</v>
      </c>
      <c r="B194" s="52">
        <v>0</v>
      </c>
      <c r="C194" s="41">
        <v>0</v>
      </c>
      <c r="D194" s="42">
        <v>0</v>
      </c>
      <c r="E194" s="49"/>
      <c r="F194" s="49"/>
    </row>
    <row r="195" spans="1:6" ht="17.25" customHeight="1">
      <c r="A195" s="50" t="s">
        <v>164</v>
      </c>
      <c r="B195" s="52">
        <v>0</v>
      </c>
      <c r="C195" s="41">
        <v>0</v>
      </c>
      <c r="D195" s="42">
        <v>0</v>
      </c>
      <c r="E195" s="49"/>
      <c r="F195" s="49"/>
    </row>
    <row r="196" spans="1:6" ht="17.25" customHeight="1">
      <c r="A196" s="48" t="s">
        <v>165</v>
      </c>
      <c r="B196" s="41">
        <f>SUM(B197,B199,B201:B204)</f>
        <v>3239</v>
      </c>
      <c r="C196" s="41">
        <v>3232</v>
      </c>
      <c r="D196" s="42">
        <v>3232</v>
      </c>
      <c r="E196" s="49"/>
      <c r="F196" s="49"/>
    </row>
    <row r="197" spans="1:6" ht="14.25">
      <c r="A197" s="50" t="s">
        <v>166</v>
      </c>
      <c r="B197" s="53">
        <v>2986</v>
      </c>
      <c r="C197" s="59">
        <v>2975</v>
      </c>
      <c r="D197" s="59">
        <v>2975</v>
      </c>
      <c r="E197" s="60"/>
      <c r="F197" s="60"/>
    </row>
    <row r="198" spans="1:6" ht="14.25">
      <c r="A198" s="61" t="s">
        <v>370</v>
      </c>
      <c r="B198" s="52">
        <v>0</v>
      </c>
      <c r="C198" s="59">
        <v>205</v>
      </c>
      <c r="D198" s="59">
        <v>205</v>
      </c>
      <c r="E198" s="60"/>
      <c r="F198" s="60"/>
    </row>
    <row r="199" spans="1:6" ht="14.25">
      <c r="A199" s="50" t="s">
        <v>167</v>
      </c>
      <c r="B199" s="51">
        <v>0</v>
      </c>
      <c r="C199" s="41">
        <v>0</v>
      </c>
      <c r="D199" s="62">
        <v>0</v>
      </c>
      <c r="E199" s="60"/>
      <c r="F199" s="60"/>
    </row>
    <row r="200" spans="1:6" ht="14.25">
      <c r="A200" s="50" t="s">
        <v>168</v>
      </c>
      <c r="B200" s="52">
        <v>0</v>
      </c>
      <c r="C200" s="41">
        <v>0</v>
      </c>
      <c r="D200" s="59">
        <v>0</v>
      </c>
      <c r="E200" s="60"/>
      <c r="F200" s="60"/>
    </row>
    <row r="201" spans="1:6" ht="14.25">
      <c r="A201" s="50" t="s">
        <v>169</v>
      </c>
      <c r="B201" s="52">
        <v>0</v>
      </c>
      <c r="C201" s="41">
        <v>0</v>
      </c>
      <c r="D201" s="59">
        <v>0</v>
      </c>
      <c r="E201" s="60"/>
      <c r="F201" s="60"/>
    </row>
    <row r="202" spans="1:6" ht="14.25">
      <c r="A202" s="50" t="s">
        <v>170</v>
      </c>
      <c r="B202" s="52">
        <v>222</v>
      </c>
      <c r="C202" s="41">
        <v>210</v>
      </c>
      <c r="D202" s="59">
        <v>210</v>
      </c>
      <c r="E202" s="60"/>
      <c r="F202" s="60"/>
    </row>
    <row r="203" spans="1:6" ht="14.25">
      <c r="A203" s="50" t="s">
        <v>171</v>
      </c>
      <c r="B203" s="53">
        <v>31</v>
      </c>
      <c r="C203" s="41">
        <v>47</v>
      </c>
      <c r="D203" s="59">
        <v>47</v>
      </c>
      <c r="E203" s="60"/>
      <c r="F203" s="60"/>
    </row>
    <row r="204" spans="1:6" ht="14.25">
      <c r="A204" s="50" t="s">
        <v>172</v>
      </c>
      <c r="B204" s="52">
        <v>0</v>
      </c>
      <c r="C204" s="41">
        <v>0</v>
      </c>
      <c r="D204" s="59">
        <v>0</v>
      </c>
      <c r="E204" s="60"/>
      <c r="F204" s="60"/>
    </row>
    <row r="205" spans="1:6" ht="14.25">
      <c r="A205" s="48" t="s">
        <v>173</v>
      </c>
      <c r="B205" s="45">
        <f>SUM(B206:B208)</f>
        <v>5570</v>
      </c>
      <c r="C205" s="41">
        <v>13048</v>
      </c>
      <c r="D205" s="59">
        <v>13048</v>
      </c>
      <c r="E205" s="60"/>
      <c r="F205" s="60"/>
    </row>
    <row r="206" spans="1:6" ht="14.25">
      <c r="A206" s="50" t="s">
        <v>174</v>
      </c>
      <c r="B206" s="52">
        <v>0</v>
      </c>
      <c r="C206" s="41">
        <v>7398</v>
      </c>
      <c r="D206" s="59">
        <v>7398</v>
      </c>
      <c r="E206" s="60"/>
      <c r="F206" s="60"/>
    </row>
    <row r="207" spans="1:6" ht="14.25">
      <c r="A207" s="50" t="s">
        <v>175</v>
      </c>
      <c r="B207" s="52">
        <v>5237</v>
      </c>
      <c r="C207" s="41">
        <v>5090</v>
      </c>
      <c r="D207" s="59">
        <v>5090</v>
      </c>
      <c r="E207" s="60"/>
      <c r="F207" s="60"/>
    </row>
    <row r="208" spans="1:6" ht="14.25">
      <c r="A208" s="50" t="s">
        <v>176</v>
      </c>
      <c r="B208" s="52">
        <v>333</v>
      </c>
      <c r="C208" s="41">
        <v>560</v>
      </c>
      <c r="D208" s="59">
        <v>560</v>
      </c>
      <c r="E208" s="60"/>
      <c r="F208" s="60"/>
    </row>
    <row r="209" spans="1:6" ht="14.25">
      <c r="A209" s="48" t="s">
        <v>177</v>
      </c>
      <c r="B209" s="41">
        <f>SUM(B210:B214)</f>
        <v>363</v>
      </c>
      <c r="C209" s="41">
        <v>1822</v>
      </c>
      <c r="D209" s="59">
        <v>1822</v>
      </c>
      <c r="E209" s="60"/>
      <c r="F209" s="60"/>
    </row>
    <row r="210" spans="1:6" ht="14.25">
      <c r="A210" s="50" t="s">
        <v>178</v>
      </c>
      <c r="B210" s="52">
        <v>363</v>
      </c>
      <c r="C210" s="41">
        <v>1222</v>
      </c>
      <c r="D210" s="59">
        <v>1222</v>
      </c>
      <c r="E210" s="60"/>
      <c r="F210" s="60"/>
    </row>
    <row r="211" spans="1:6" ht="14.25">
      <c r="A211" s="50" t="s">
        <v>179</v>
      </c>
      <c r="B211" s="52">
        <v>0</v>
      </c>
      <c r="C211" s="41">
        <v>0</v>
      </c>
      <c r="D211" s="59">
        <v>0</v>
      </c>
      <c r="E211" s="60"/>
      <c r="F211" s="60"/>
    </row>
    <row r="212" spans="1:6" ht="14.25">
      <c r="A212" s="50" t="s">
        <v>180</v>
      </c>
      <c r="B212" s="52">
        <v>0</v>
      </c>
      <c r="C212" s="41">
        <v>0</v>
      </c>
      <c r="D212" s="59">
        <v>0</v>
      </c>
      <c r="E212" s="60"/>
      <c r="F212" s="60"/>
    </row>
    <row r="213" spans="1:6" ht="14.25">
      <c r="A213" s="50" t="s">
        <v>181</v>
      </c>
      <c r="B213" s="53">
        <v>0</v>
      </c>
      <c r="C213" s="41">
        <v>600</v>
      </c>
      <c r="D213" s="59">
        <v>600</v>
      </c>
      <c r="E213" s="60"/>
      <c r="F213" s="60"/>
    </row>
    <row r="214" spans="1:6" ht="14.25">
      <c r="A214" s="50" t="s">
        <v>182</v>
      </c>
      <c r="B214" s="52">
        <v>0</v>
      </c>
      <c r="C214" s="41">
        <v>0</v>
      </c>
      <c r="D214" s="59">
        <v>0</v>
      </c>
      <c r="E214" s="60"/>
      <c r="F214" s="60"/>
    </row>
    <row r="215" spans="1:6" ht="14.25">
      <c r="A215" s="48" t="s">
        <v>183</v>
      </c>
      <c r="B215" s="51">
        <v>5000</v>
      </c>
      <c r="C215" s="41">
        <v>0</v>
      </c>
      <c r="D215" s="59">
        <v>0</v>
      </c>
      <c r="E215" s="60"/>
      <c r="F215" s="60"/>
    </row>
    <row r="216" spans="1:6" ht="14.25">
      <c r="A216" s="48" t="s">
        <v>184</v>
      </c>
      <c r="B216" s="41">
        <f>SUM(B217:B218)</f>
        <v>0</v>
      </c>
      <c r="C216" s="41">
        <v>223</v>
      </c>
      <c r="D216" s="63">
        <v>223</v>
      </c>
      <c r="E216" s="60"/>
      <c r="F216" s="60"/>
    </row>
    <row r="217" spans="1:6" ht="14.25">
      <c r="A217" s="50" t="s">
        <v>185</v>
      </c>
      <c r="B217" s="52">
        <v>0</v>
      </c>
      <c r="C217" s="59">
        <v>0</v>
      </c>
      <c r="D217" s="59">
        <v>0</v>
      </c>
      <c r="E217" s="60"/>
      <c r="F217" s="60"/>
    </row>
    <row r="218" spans="1:6" ht="14.25">
      <c r="A218" s="64" t="s">
        <v>186</v>
      </c>
      <c r="B218" s="53">
        <v>0</v>
      </c>
      <c r="C218" s="42">
        <v>223</v>
      </c>
      <c r="D218" s="63">
        <v>223</v>
      </c>
      <c r="E218" s="60"/>
      <c r="F218" s="60"/>
    </row>
    <row r="219" spans="1:6" ht="14.25">
      <c r="A219" s="65" t="s">
        <v>371</v>
      </c>
      <c r="B219" s="41">
        <f>SUM(B220:B221)</f>
        <v>1112</v>
      </c>
      <c r="C219" s="41">
        <v>548</v>
      </c>
      <c r="D219" s="59">
        <v>548</v>
      </c>
      <c r="E219" s="60"/>
      <c r="F219" s="60"/>
    </row>
    <row r="220" spans="1:6" ht="14.25">
      <c r="A220" s="40" t="s">
        <v>372</v>
      </c>
      <c r="B220" s="52">
        <v>0</v>
      </c>
      <c r="C220" s="59">
        <v>0</v>
      </c>
      <c r="D220" s="59">
        <v>0</v>
      </c>
      <c r="E220" s="60"/>
      <c r="F220" s="60"/>
    </row>
    <row r="221" spans="1:6" ht="14.25">
      <c r="A221" s="40" t="s">
        <v>373</v>
      </c>
      <c r="B221" s="52">
        <v>1112</v>
      </c>
      <c r="C221" s="59">
        <v>548</v>
      </c>
      <c r="D221" s="59">
        <v>548</v>
      </c>
      <c r="E221" s="60"/>
      <c r="F221" s="60"/>
    </row>
    <row r="222" spans="1:6" ht="14.25">
      <c r="A222" s="65" t="s">
        <v>374</v>
      </c>
      <c r="B222" s="41">
        <f>SUM(B223:B224)</f>
        <v>0</v>
      </c>
      <c r="C222" s="41">
        <v>0</v>
      </c>
      <c r="D222" s="59">
        <v>0</v>
      </c>
      <c r="E222" s="60"/>
      <c r="F222" s="60"/>
    </row>
    <row r="223" spans="1:6" ht="14.25">
      <c r="A223" s="40" t="s">
        <v>375</v>
      </c>
      <c r="B223" s="52">
        <v>0</v>
      </c>
      <c r="C223" s="59">
        <v>0</v>
      </c>
      <c r="D223" s="59">
        <v>0</v>
      </c>
      <c r="E223" s="60"/>
      <c r="F223" s="60"/>
    </row>
    <row r="224" spans="1:6" ht="14.25">
      <c r="A224" s="40" t="s">
        <v>376</v>
      </c>
      <c r="B224" s="52">
        <v>0</v>
      </c>
      <c r="C224" s="59">
        <v>0</v>
      </c>
      <c r="D224" s="59">
        <v>0</v>
      </c>
      <c r="E224" s="60"/>
      <c r="F224" s="60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showZeros="0" zoomScalePageLayoutView="0" workbookViewId="0" topLeftCell="A28">
      <selection activeCell="A11" sqref="A11"/>
    </sheetView>
  </sheetViews>
  <sheetFormatPr defaultColWidth="9.00390625" defaultRowHeight="14.25"/>
  <cols>
    <col min="1" max="1" width="41.375" style="24" customWidth="1"/>
    <col min="2" max="2" width="11.50390625" style="24" customWidth="1"/>
    <col min="3" max="3" width="41.375" style="24" customWidth="1"/>
    <col min="4" max="4" width="11.50390625" style="24" customWidth="1"/>
    <col min="5" max="16384" width="9.00390625" style="24" customWidth="1"/>
  </cols>
  <sheetData>
    <row r="1" spans="1:4" ht="36.75" customHeight="1">
      <c r="A1" s="33" t="s">
        <v>292</v>
      </c>
      <c r="B1" s="33"/>
      <c r="C1" s="33"/>
      <c r="D1" s="33"/>
    </row>
    <row r="2" ht="22.5" customHeight="1">
      <c r="D2" s="25" t="s">
        <v>0</v>
      </c>
    </row>
    <row r="3" spans="1:4" ht="40.5" customHeight="1">
      <c r="A3" s="7" t="s">
        <v>1</v>
      </c>
      <c r="B3" s="26" t="s">
        <v>4</v>
      </c>
      <c r="C3" s="3" t="s">
        <v>1</v>
      </c>
      <c r="D3" s="27" t="s">
        <v>4</v>
      </c>
    </row>
    <row r="4" spans="1:4" ht="15.75" customHeight="1">
      <c r="A4" s="66" t="s">
        <v>5</v>
      </c>
      <c r="B4" s="41">
        <v>100869</v>
      </c>
      <c r="C4" s="66" t="s">
        <v>9</v>
      </c>
      <c r="D4" s="41">
        <v>410788</v>
      </c>
    </row>
    <row r="5" spans="1:4" ht="15.75" customHeight="1">
      <c r="A5" s="66" t="s">
        <v>187</v>
      </c>
      <c r="B5" s="41">
        <f>SUM(B6,B11,B30)</f>
        <v>322734</v>
      </c>
      <c r="C5" s="67" t="s">
        <v>188</v>
      </c>
      <c r="D5" s="41">
        <f>SUM(D6,D11,D30)</f>
        <v>0</v>
      </c>
    </row>
    <row r="6" spans="1:4" ht="15.75" customHeight="1">
      <c r="A6" s="66" t="s">
        <v>189</v>
      </c>
      <c r="B6" s="41">
        <f>SUM(B7:B10)</f>
        <v>5065</v>
      </c>
      <c r="C6" s="67" t="s">
        <v>190</v>
      </c>
      <c r="D6" s="41">
        <f>SUM(D7:D10)</f>
        <v>0</v>
      </c>
    </row>
    <row r="7" spans="1:4" ht="15.75" customHeight="1">
      <c r="A7" s="68" t="s">
        <v>191</v>
      </c>
      <c r="B7" s="52">
        <v>2903</v>
      </c>
      <c r="C7" s="69" t="s">
        <v>192</v>
      </c>
      <c r="D7" s="52">
        <v>0</v>
      </c>
    </row>
    <row r="8" spans="1:4" ht="15.75" customHeight="1">
      <c r="A8" s="68" t="s">
        <v>193</v>
      </c>
      <c r="B8" s="52">
        <v>1038</v>
      </c>
      <c r="C8" s="69" t="s">
        <v>194</v>
      </c>
      <c r="D8" s="52">
        <v>0</v>
      </c>
    </row>
    <row r="9" spans="1:4" ht="15.75" customHeight="1">
      <c r="A9" s="68" t="s">
        <v>195</v>
      </c>
      <c r="B9" s="52">
        <v>1124</v>
      </c>
      <c r="C9" s="69" t="s">
        <v>196</v>
      </c>
      <c r="D9" s="52">
        <v>0</v>
      </c>
    </row>
    <row r="10" spans="1:4" ht="15.75" customHeight="1">
      <c r="A10" s="68" t="s">
        <v>197</v>
      </c>
      <c r="B10" s="52">
        <v>0</v>
      </c>
      <c r="C10" s="69" t="s">
        <v>198</v>
      </c>
      <c r="D10" s="52">
        <v>0</v>
      </c>
    </row>
    <row r="11" spans="1:4" ht="15.75" customHeight="1">
      <c r="A11" s="66" t="s">
        <v>199</v>
      </c>
      <c r="B11" s="41">
        <f>SUM(B12:B29)</f>
        <v>210797</v>
      </c>
      <c r="C11" s="67" t="s">
        <v>200</v>
      </c>
      <c r="D11" s="41">
        <f>SUM(D12:D29)</f>
        <v>0</v>
      </c>
    </row>
    <row r="12" spans="1:4" ht="15.75" customHeight="1">
      <c r="A12" s="68" t="s">
        <v>201</v>
      </c>
      <c r="B12" s="52">
        <v>0</v>
      </c>
      <c r="C12" s="69" t="s">
        <v>202</v>
      </c>
      <c r="D12" s="52">
        <v>0</v>
      </c>
    </row>
    <row r="13" spans="1:4" ht="15.75" customHeight="1">
      <c r="A13" s="68" t="s">
        <v>203</v>
      </c>
      <c r="B13" s="52">
        <v>134007</v>
      </c>
      <c r="C13" s="69" t="s">
        <v>204</v>
      </c>
      <c r="D13" s="52">
        <v>0</v>
      </c>
    </row>
    <row r="14" spans="1:4" ht="15.75" customHeight="1">
      <c r="A14" s="68" t="s">
        <v>205</v>
      </c>
      <c r="B14" s="52">
        <v>4384</v>
      </c>
      <c r="C14" s="69" t="s">
        <v>206</v>
      </c>
      <c r="D14" s="52">
        <v>0</v>
      </c>
    </row>
    <row r="15" spans="1:4" ht="15.75" customHeight="1">
      <c r="A15" s="68" t="s">
        <v>207</v>
      </c>
      <c r="B15" s="52">
        <v>0</v>
      </c>
      <c r="C15" s="69" t="s">
        <v>208</v>
      </c>
      <c r="D15" s="52">
        <v>0</v>
      </c>
    </row>
    <row r="16" spans="1:4" ht="15.75" customHeight="1">
      <c r="A16" s="68" t="s">
        <v>209</v>
      </c>
      <c r="B16" s="52">
        <v>5711</v>
      </c>
      <c r="C16" s="69" t="s">
        <v>210</v>
      </c>
      <c r="D16" s="52">
        <v>0</v>
      </c>
    </row>
    <row r="17" spans="1:4" ht="15.75" customHeight="1">
      <c r="A17" s="68" t="s">
        <v>211</v>
      </c>
      <c r="B17" s="52">
        <v>0</v>
      </c>
      <c r="C17" s="69" t="s">
        <v>212</v>
      </c>
      <c r="D17" s="52">
        <v>0</v>
      </c>
    </row>
    <row r="18" spans="1:4" ht="15.75" customHeight="1">
      <c r="A18" s="68" t="s">
        <v>213</v>
      </c>
      <c r="B18" s="52">
        <v>0</v>
      </c>
      <c r="C18" s="69" t="s">
        <v>214</v>
      </c>
      <c r="D18" s="52">
        <v>0</v>
      </c>
    </row>
    <row r="19" spans="1:4" ht="15.75" customHeight="1">
      <c r="A19" s="68" t="s">
        <v>215</v>
      </c>
      <c r="B19" s="52">
        <v>0</v>
      </c>
      <c r="C19" s="69" t="s">
        <v>216</v>
      </c>
      <c r="D19" s="52">
        <v>0</v>
      </c>
    </row>
    <row r="20" spans="1:4" ht="15.75" customHeight="1">
      <c r="A20" s="68" t="s">
        <v>217</v>
      </c>
      <c r="B20" s="52">
        <v>190</v>
      </c>
      <c r="C20" s="69" t="s">
        <v>218</v>
      </c>
      <c r="D20" s="52">
        <v>0</v>
      </c>
    </row>
    <row r="21" spans="1:4" ht="15.75" customHeight="1">
      <c r="A21" s="68" t="s">
        <v>219</v>
      </c>
      <c r="B21" s="52">
        <v>2704</v>
      </c>
      <c r="C21" s="69" t="s">
        <v>220</v>
      </c>
      <c r="D21" s="52">
        <v>0</v>
      </c>
    </row>
    <row r="22" spans="1:4" ht="15.75" customHeight="1">
      <c r="A22" s="68" t="s">
        <v>221</v>
      </c>
      <c r="B22" s="52">
        <v>3396</v>
      </c>
      <c r="C22" s="69" t="s">
        <v>222</v>
      </c>
      <c r="D22" s="52">
        <v>0</v>
      </c>
    </row>
    <row r="23" spans="1:4" ht="15.75" customHeight="1">
      <c r="A23" s="68" t="s">
        <v>223</v>
      </c>
      <c r="B23" s="52">
        <v>15856</v>
      </c>
      <c r="C23" s="69" t="s">
        <v>224</v>
      </c>
      <c r="D23" s="52">
        <v>0</v>
      </c>
    </row>
    <row r="24" spans="1:4" ht="15.75" customHeight="1">
      <c r="A24" s="68" t="s">
        <v>225</v>
      </c>
      <c r="B24" s="52">
        <v>37782</v>
      </c>
      <c r="C24" s="69" t="s">
        <v>226</v>
      </c>
      <c r="D24" s="52">
        <v>0</v>
      </c>
    </row>
    <row r="25" spans="1:4" ht="15.75" customHeight="1">
      <c r="A25" s="68" t="s">
        <v>227</v>
      </c>
      <c r="B25" s="52">
        <v>560</v>
      </c>
      <c r="C25" s="69" t="s">
        <v>377</v>
      </c>
      <c r="D25" s="52">
        <v>0</v>
      </c>
    </row>
    <row r="26" spans="1:5" s="23" customFormat="1" ht="15.75" customHeight="1">
      <c r="A26" s="68" t="s">
        <v>228</v>
      </c>
      <c r="B26" s="52">
        <v>6207</v>
      </c>
      <c r="C26" s="69" t="s">
        <v>229</v>
      </c>
      <c r="D26" s="52">
        <v>0</v>
      </c>
      <c r="E26" s="24"/>
    </row>
    <row r="27" spans="1:5" ht="15.75" customHeight="1">
      <c r="A27" s="68" t="s">
        <v>230</v>
      </c>
      <c r="B27" s="52">
        <v>0</v>
      </c>
      <c r="C27" s="69" t="s">
        <v>231</v>
      </c>
      <c r="D27" s="52">
        <v>0</v>
      </c>
      <c r="E27" s="23"/>
    </row>
    <row r="28" spans="1:4" ht="15.75" customHeight="1">
      <c r="A28" s="68" t="s">
        <v>295</v>
      </c>
      <c r="B28" s="52">
        <v>0</v>
      </c>
      <c r="C28" s="69" t="s">
        <v>378</v>
      </c>
      <c r="D28" s="52">
        <v>0</v>
      </c>
    </row>
    <row r="29" spans="1:4" ht="15.75" customHeight="1">
      <c r="A29" s="68" t="s">
        <v>232</v>
      </c>
      <c r="B29" s="52">
        <v>0</v>
      </c>
      <c r="C29" s="69" t="s">
        <v>233</v>
      </c>
      <c r="D29" s="52">
        <v>0</v>
      </c>
    </row>
    <row r="30" spans="1:4" ht="15.75" customHeight="1">
      <c r="A30" s="66" t="s">
        <v>234</v>
      </c>
      <c r="B30" s="52">
        <v>106872</v>
      </c>
      <c r="C30" s="67" t="s">
        <v>235</v>
      </c>
      <c r="D30" s="52">
        <v>0</v>
      </c>
    </row>
    <row r="31" spans="1:4" ht="15.75" customHeight="1">
      <c r="A31" s="66" t="s">
        <v>236</v>
      </c>
      <c r="B31" s="52">
        <v>0</v>
      </c>
      <c r="C31" s="67" t="s">
        <v>237</v>
      </c>
      <c r="D31" s="52">
        <v>0</v>
      </c>
    </row>
    <row r="32" spans="1:4" ht="15.75" customHeight="1">
      <c r="A32" s="66" t="s">
        <v>238</v>
      </c>
      <c r="B32" s="41">
        <f>SUM(B33:B36)</f>
        <v>0</v>
      </c>
      <c r="C32" s="67" t="s">
        <v>239</v>
      </c>
      <c r="D32" s="41">
        <f>SUM(D33:D36)</f>
        <v>14376</v>
      </c>
    </row>
    <row r="33" spans="1:4" ht="15.75" customHeight="1">
      <c r="A33" s="68" t="s">
        <v>240</v>
      </c>
      <c r="B33" s="52">
        <v>0</v>
      </c>
      <c r="C33" s="69" t="s">
        <v>241</v>
      </c>
      <c r="D33" s="52">
        <v>2126</v>
      </c>
    </row>
    <row r="34" spans="1:4" ht="15.75" customHeight="1">
      <c r="A34" s="68" t="s">
        <v>242</v>
      </c>
      <c r="B34" s="52">
        <v>0</v>
      </c>
      <c r="C34" s="69" t="s">
        <v>243</v>
      </c>
      <c r="D34" s="52">
        <v>394</v>
      </c>
    </row>
    <row r="35" spans="1:4" ht="15.75" customHeight="1">
      <c r="A35" s="68" t="s">
        <v>244</v>
      </c>
      <c r="B35" s="52">
        <v>0</v>
      </c>
      <c r="C35" s="69" t="s">
        <v>245</v>
      </c>
      <c r="D35" s="52">
        <v>0</v>
      </c>
    </row>
    <row r="36" spans="1:4" ht="15.75" customHeight="1">
      <c r="A36" s="68" t="s">
        <v>246</v>
      </c>
      <c r="B36" s="52">
        <v>0</v>
      </c>
      <c r="C36" s="69" t="s">
        <v>247</v>
      </c>
      <c r="D36" s="52">
        <v>11856</v>
      </c>
    </row>
    <row r="37" spans="1:4" ht="15.75" customHeight="1">
      <c r="A37" s="66" t="s">
        <v>248</v>
      </c>
      <c r="B37" s="52">
        <v>0</v>
      </c>
      <c r="C37" s="67" t="s">
        <v>249</v>
      </c>
      <c r="D37" s="52">
        <v>0</v>
      </c>
    </row>
    <row r="38" spans="1:4" ht="15.75" customHeight="1">
      <c r="A38" s="66" t="s">
        <v>250</v>
      </c>
      <c r="B38" s="41">
        <f>SUM(B39:B41)</f>
        <v>0</v>
      </c>
      <c r="C38" s="67" t="s">
        <v>156</v>
      </c>
      <c r="D38" s="41">
        <f>SUM(D39:D41)</f>
        <v>0</v>
      </c>
    </row>
    <row r="39" spans="1:4" ht="15.75" customHeight="1">
      <c r="A39" s="68" t="s">
        <v>296</v>
      </c>
      <c r="B39" s="41">
        <v>0</v>
      </c>
      <c r="C39" s="69" t="s">
        <v>379</v>
      </c>
      <c r="D39" s="41">
        <v>0</v>
      </c>
    </row>
    <row r="40" spans="1:4" ht="15.75" customHeight="1">
      <c r="A40" s="68" t="s">
        <v>251</v>
      </c>
      <c r="B40" s="52">
        <v>0</v>
      </c>
      <c r="C40" s="69" t="s">
        <v>252</v>
      </c>
      <c r="D40" s="52">
        <v>0</v>
      </c>
    </row>
    <row r="41" spans="1:4" ht="15.75" customHeight="1">
      <c r="A41" s="68" t="s">
        <v>253</v>
      </c>
      <c r="B41" s="52">
        <v>0</v>
      </c>
      <c r="C41" s="69" t="s">
        <v>254</v>
      </c>
      <c r="D41" s="52">
        <v>0</v>
      </c>
    </row>
    <row r="42" spans="1:4" ht="15.75" customHeight="1">
      <c r="A42" s="66" t="s">
        <v>255</v>
      </c>
      <c r="B42" s="42">
        <f>B43</f>
        <v>0</v>
      </c>
      <c r="C42" s="67" t="s">
        <v>380</v>
      </c>
      <c r="D42" s="41">
        <f>D43</f>
        <v>19110</v>
      </c>
    </row>
    <row r="43" spans="1:4" ht="15.75" customHeight="1">
      <c r="A43" s="70" t="s">
        <v>297</v>
      </c>
      <c r="B43" s="41">
        <f>B44</f>
        <v>0</v>
      </c>
      <c r="C43" s="71" t="s">
        <v>381</v>
      </c>
      <c r="D43" s="41">
        <f>D44</f>
        <v>19110</v>
      </c>
    </row>
    <row r="44" spans="1:4" ht="15.75" customHeight="1">
      <c r="A44" s="66" t="s">
        <v>298</v>
      </c>
      <c r="B44" s="45">
        <f>SUM(B45:B48)</f>
        <v>0</v>
      </c>
      <c r="C44" s="67" t="s">
        <v>382</v>
      </c>
      <c r="D44" s="45">
        <f>SUM(D45:D48)</f>
        <v>19110</v>
      </c>
    </row>
    <row r="45" spans="1:4" ht="15.75" customHeight="1">
      <c r="A45" s="68" t="s">
        <v>299</v>
      </c>
      <c r="B45" s="41">
        <v>0</v>
      </c>
      <c r="C45" s="69" t="s">
        <v>383</v>
      </c>
      <c r="D45" s="41">
        <v>1894</v>
      </c>
    </row>
    <row r="46" spans="1:4" ht="15.75" customHeight="1">
      <c r="A46" s="68" t="s">
        <v>300</v>
      </c>
      <c r="B46" s="41">
        <v>0</v>
      </c>
      <c r="C46" s="69" t="s">
        <v>384</v>
      </c>
      <c r="D46" s="41">
        <v>0</v>
      </c>
    </row>
    <row r="47" spans="1:4" ht="15.75" customHeight="1">
      <c r="A47" s="68" t="s">
        <v>301</v>
      </c>
      <c r="B47" s="41">
        <v>0</v>
      </c>
      <c r="C47" s="69" t="s">
        <v>385</v>
      </c>
      <c r="D47" s="41">
        <v>0</v>
      </c>
    </row>
    <row r="48" spans="1:4" ht="15.75" customHeight="1">
      <c r="A48" s="68" t="s">
        <v>302</v>
      </c>
      <c r="B48" s="41">
        <v>0</v>
      </c>
      <c r="C48" s="69" t="s">
        <v>386</v>
      </c>
      <c r="D48" s="41">
        <v>17216</v>
      </c>
    </row>
    <row r="49" spans="1:4" ht="15.75" customHeight="1">
      <c r="A49" s="66" t="s">
        <v>303</v>
      </c>
      <c r="B49" s="41">
        <f>B50</f>
        <v>21310</v>
      </c>
      <c r="C49" s="67" t="s">
        <v>387</v>
      </c>
      <c r="D49" s="41">
        <f>D50</f>
        <v>0</v>
      </c>
    </row>
    <row r="50" spans="1:4" ht="15.75" customHeight="1">
      <c r="A50" s="68" t="s">
        <v>304</v>
      </c>
      <c r="B50" s="42">
        <f>SUM(B51:B54)</f>
        <v>21310</v>
      </c>
      <c r="C50" s="69" t="s">
        <v>388</v>
      </c>
      <c r="D50" s="41">
        <f>SUM(D51:D54)</f>
        <v>0</v>
      </c>
    </row>
    <row r="51" spans="1:4" ht="15.75" customHeight="1">
      <c r="A51" s="61" t="s">
        <v>305</v>
      </c>
      <c r="B51" s="52">
        <v>21310</v>
      </c>
      <c r="C51" s="72" t="s">
        <v>389</v>
      </c>
      <c r="D51" s="52">
        <v>0</v>
      </c>
    </row>
    <row r="52" spans="1:4" ht="15.75" customHeight="1">
      <c r="A52" s="68" t="s">
        <v>306</v>
      </c>
      <c r="B52" s="51">
        <v>0</v>
      </c>
      <c r="C52" s="69" t="s">
        <v>390</v>
      </c>
      <c r="D52" s="52">
        <v>0</v>
      </c>
    </row>
    <row r="53" spans="1:4" ht="15.75" customHeight="1">
      <c r="A53" s="68" t="s">
        <v>307</v>
      </c>
      <c r="B53" s="52">
        <v>0</v>
      </c>
      <c r="C53" s="69" t="s">
        <v>391</v>
      </c>
      <c r="D53" s="52">
        <v>0</v>
      </c>
    </row>
    <row r="54" spans="1:4" ht="15.75" customHeight="1">
      <c r="A54" s="68" t="s">
        <v>308</v>
      </c>
      <c r="B54" s="52">
        <v>0</v>
      </c>
      <c r="C54" s="69" t="s">
        <v>392</v>
      </c>
      <c r="D54" s="52">
        <v>0</v>
      </c>
    </row>
    <row r="55" spans="1:4" ht="15.75" customHeight="1">
      <c r="A55" s="66" t="s">
        <v>256</v>
      </c>
      <c r="B55" s="52">
        <v>0</v>
      </c>
      <c r="C55" s="67" t="s">
        <v>257</v>
      </c>
      <c r="D55" s="41">
        <v>0</v>
      </c>
    </row>
    <row r="56" spans="1:4" ht="15.75" customHeight="1">
      <c r="A56" s="66" t="s">
        <v>258</v>
      </c>
      <c r="B56" s="41">
        <v>0</v>
      </c>
      <c r="C56" s="67" t="s">
        <v>259</v>
      </c>
      <c r="D56" s="41">
        <v>0</v>
      </c>
    </row>
    <row r="57" spans="1:4" ht="15.75" customHeight="1">
      <c r="A57" s="66" t="s">
        <v>260</v>
      </c>
      <c r="B57" s="52">
        <v>0</v>
      </c>
      <c r="C57" s="67" t="s">
        <v>261</v>
      </c>
      <c r="D57" s="41">
        <v>0</v>
      </c>
    </row>
    <row r="58" spans="1:4" ht="15.75" customHeight="1">
      <c r="A58" s="66" t="s">
        <v>262</v>
      </c>
      <c r="B58" s="41">
        <v>405</v>
      </c>
      <c r="C58" s="40"/>
      <c r="D58" s="42"/>
    </row>
    <row r="59" spans="1:4" ht="15.75" customHeight="1">
      <c r="A59" s="66" t="s">
        <v>263</v>
      </c>
      <c r="B59" s="41">
        <v>0</v>
      </c>
      <c r="C59" s="73" t="s">
        <v>264</v>
      </c>
      <c r="D59" s="41">
        <v>1547</v>
      </c>
    </row>
    <row r="60" spans="1:4" ht="15.75" customHeight="1">
      <c r="A60" s="66" t="s">
        <v>265</v>
      </c>
      <c r="B60" s="41">
        <f>SUM(B61:B63)</f>
        <v>503</v>
      </c>
      <c r="C60" s="67" t="s">
        <v>266</v>
      </c>
      <c r="D60" s="45">
        <v>0</v>
      </c>
    </row>
    <row r="61" spans="1:4" ht="15.75" customHeight="1">
      <c r="A61" s="68" t="s">
        <v>309</v>
      </c>
      <c r="B61" s="41">
        <v>26</v>
      </c>
      <c r="C61" s="67" t="s">
        <v>267</v>
      </c>
      <c r="D61" s="41">
        <f>B64-D4-D5-D31-D32-D37-D38-D42-D49-D55-D56-D57-D59-D60</f>
        <v>0</v>
      </c>
    </row>
    <row r="62" spans="1:4" ht="15.75" customHeight="1">
      <c r="A62" s="68" t="s">
        <v>310</v>
      </c>
      <c r="B62" s="41">
        <v>0</v>
      </c>
      <c r="C62" s="67" t="s">
        <v>268</v>
      </c>
      <c r="D62" s="41">
        <v>0</v>
      </c>
    </row>
    <row r="63" spans="1:4" ht="14.25">
      <c r="A63" s="68" t="s">
        <v>288</v>
      </c>
      <c r="B63" s="42">
        <v>477</v>
      </c>
      <c r="C63" s="67" t="s">
        <v>269</v>
      </c>
      <c r="D63" s="42">
        <f>D61-D62</f>
        <v>0</v>
      </c>
    </row>
    <row r="64" spans="1:4" ht="14.25">
      <c r="A64" s="74" t="s">
        <v>311</v>
      </c>
      <c r="B64" s="41">
        <f>SUM(B4:B5,B31:B32,B37:B38,B42,B49,B55:B60)</f>
        <v>445821</v>
      </c>
      <c r="C64" s="75" t="s">
        <v>393</v>
      </c>
      <c r="D64" s="41">
        <f>SUM(D4:D5,D31:D32,D37:D38,D42,D49,D55:D57,D59:D61)</f>
        <v>445821</v>
      </c>
    </row>
    <row r="65" spans="1:4" ht="14.25">
      <c r="A65"/>
      <c r="B65"/>
      <c r="C65"/>
      <c r="D65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showGridLines="0" showZeros="0" zoomScalePageLayoutView="0" workbookViewId="0" topLeftCell="A1">
      <selection activeCell="H11" sqref="H11"/>
    </sheetView>
  </sheetViews>
  <sheetFormatPr defaultColWidth="9.00390625" defaultRowHeight="14.25"/>
  <cols>
    <col min="1" max="1" width="35.125" style="0" customWidth="1"/>
    <col min="2" max="2" width="11.75390625" style="0" customWidth="1"/>
    <col min="3" max="3" width="14.375" style="0" customWidth="1"/>
    <col min="4" max="4" width="13.875" style="0" customWidth="1"/>
  </cols>
  <sheetData>
    <row r="1" spans="1:4" ht="22.5">
      <c r="A1" s="37" t="s">
        <v>291</v>
      </c>
      <c r="B1" s="37"/>
      <c r="C1" s="37"/>
      <c r="D1" s="37"/>
    </row>
    <row r="2" spans="1:4" ht="29.25" customHeight="1">
      <c r="A2" s="2"/>
      <c r="B2" s="2"/>
      <c r="C2" s="2"/>
      <c r="D2" s="19" t="s">
        <v>0</v>
      </c>
    </row>
    <row r="3" spans="1:4" s="18" customFormat="1" ht="42.75" customHeight="1">
      <c r="A3" s="20" t="s">
        <v>1</v>
      </c>
      <c r="B3" s="21" t="s">
        <v>2</v>
      </c>
      <c r="C3" s="22" t="s">
        <v>3</v>
      </c>
      <c r="D3" s="22" t="s">
        <v>4</v>
      </c>
    </row>
    <row r="4" spans="1:4" s="1" customFormat="1" ht="29.25" customHeight="1">
      <c r="A4" s="46" t="s">
        <v>270</v>
      </c>
      <c r="B4" s="76">
        <f>SUM(B5:B43)</f>
        <v>113185</v>
      </c>
      <c r="C4" s="76">
        <v>95185</v>
      </c>
      <c r="D4" s="77">
        <v>102964</v>
      </c>
    </row>
    <row r="5" spans="1:4" s="1" customFormat="1" ht="29.25" customHeight="1">
      <c r="A5" s="61" t="s">
        <v>394</v>
      </c>
      <c r="B5" s="52">
        <v>0</v>
      </c>
      <c r="C5" s="41">
        <v>0</v>
      </c>
      <c r="D5" s="78"/>
    </row>
    <row r="6" spans="1:4" s="1" customFormat="1" ht="29.25" customHeight="1">
      <c r="A6" s="61" t="s">
        <v>395</v>
      </c>
      <c r="B6" s="52">
        <v>0</v>
      </c>
      <c r="C6" s="41">
        <v>0</v>
      </c>
      <c r="D6" s="78"/>
    </row>
    <row r="7" spans="1:4" s="1" customFormat="1" ht="29.25" customHeight="1">
      <c r="A7" s="61" t="s">
        <v>396</v>
      </c>
      <c r="B7" s="79">
        <v>0</v>
      </c>
      <c r="C7" s="41">
        <v>0</v>
      </c>
      <c r="D7" s="78"/>
    </row>
    <row r="8" spans="1:4" ht="29.25" customHeight="1">
      <c r="A8" s="61" t="s">
        <v>397</v>
      </c>
      <c r="B8" s="80">
        <v>0</v>
      </c>
      <c r="C8" s="41">
        <v>0</v>
      </c>
      <c r="D8" s="78"/>
    </row>
    <row r="9" spans="1:4" s="1" customFormat="1" ht="29.25" customHeight="1">
      <c r="A9" s="61" t="s">
        <v>398</v>
      </c>
      <c r="B9" s="52">
        <v>0</v>
      </c>
      <c r="C9" s="41">
        <v>0</v>
      </c>
      <c r="D9" s="78"/>
    </row>
    <row r="10" spans="1:4" s="1" customFormat="1" ht="29.25" customHeight="1">
      <c r="A10" s="61" t="s">
        <v>399</v>
      </c>
      <c r="B10" s="52">
        <v>39</v>
      </c>
      <c r="C10" s="41">
        <v>39</v>
      </c>
      <c r="D10" s="81">
        <v>11</v>
      </c>
    </row>
    <row r="11" spans="1:4" s="1" customFormat="1" ht="29.25" customHeight="1">
      <c r="A11" s="61" t="s">
        <v>400</v>
      </c>
      <c r="B11" s="52">
        <v>32</v>
      </c>
      <c r="C11" s="41">
        <v>32</v>
      </c>
      <c r="D11" s="81">
        <v>46</v>
      </c>
    </row>
    <row r="12" spans="1:4" s="1" customFormat="1" ht="29.25" customHeight="1">
      <c r="A12" s="61" t="s">
        <v>401</v>
      </c>
      <c r="B12" s="52">
        <v>0</v>
      </c>
      <c r="C12" s="41">
        <v>0</v>
      </c>
      <c r="D12" s="81"/>
    </row>
    <row r="13" spans="1:4" s="1" customFormat="1" ht="29.25" customHeight="1">
      <c r="A13" s="61" t="s">
        <v>402</v>
      </c>
      <c r="B13" s="80">
        <v>0</v>
      </c>
      <c r="C13" s="41">
        <v>0</v>
      </c>
      <c r="D13" s="81"/>
    </row>
    <row r="14" spans="1:4" s="1" customFormat="1" ht="29.25" customHeight="1">
      <c r="A14" s="61" t="s">
        <v>403</v>
      </c>
      <c r="B14" s="52">
        <v>0</v>
      </c>
      <c r="C14" s="41">
        <v>0</v>
      </c>
      <c r="D14" s="81"/>
    </row>
    <row r="15" spans="1:4" s="1" customFormat="1" ht="29.25" customHeight="1">
      <c r="A15" s="61" t="s">
        <v>404</v>
      </c>
      <c r="B15" s="52">
        <v>0</v>
      </c>
      <c r="C15" s="41">
        <v>0</v>
      </c>
      <c r="D15" s="81"/>
    </row>
    <row r="16" spans="1:4" s="1" customFormat="1" ht="29.25" customHeight="1">
      <c r="A16" s="61" t="s">
        <v>405</v>
      </c>
      <c r="B16" s="52">
        <v>0</v>
      </c>
      <c r="C16" s="41">
        <v>0</v>
      </c>
      <c r="D16" s="81"/>
    </row>
    <row r="17" spans="1:4" s="1" customFormat="1" ht="29.25" customHeight="1">
      <c r="A17" s="61" t="s">
        <v>406</v>
      </c>
      <c r="B17" s="52">
        <v>32</v>
      </c>
      <c r="C17" s="41">
        <v>32</v>
      </c>
      <c r="D17" s="81">
        <v>42</v>
      </c>
    </row>
    <row r="18" spans="1:4" s="1" customFormat="1" ht="29.25" customHeight="1">
      <c r="A18" s="50" t="s">
        <v>407</v>
      </c>
      <c r="B18" s="52">
        <v>170</v>
      </c>
      <c r="C18" s="41">
        <v>170</v>
      </c>
      <c r="D18" s="81">
        <v>113</v>
      </c>
    </row>
    <row r="19" spans="1:4" s="1" customFormat="1" ht="29.25" customHeight="1">
      <c r="A19" s="50" t="s">
        <v>408</v>
      </c>
      <c r="B19" s="52">
        <v>2199</v>
      </c>
      <c r="C19" s="41">
        <v>2199</v>
      </c>
      <c r="D19" s="81">
        <v>1319</v>
      </c>
    </row>
    <row r="20" spans="1:4" s="1" customFormat="1" ht="29.25" customHeight="1">
      <c r="A20" s="50" t="s">
        <v>409</v>
      </c>
      <c r="B20" s="52">
        <v>788</v>
      </c>
      <c r="C20" s="41">
        <v>788</v>
      </c>
      <c r="D20" s="81">
        <v>802</v>
      </c>
    </row>
    <row r="21" spans="1:4" ht="22.5" customHeight="1">
      <c r="A21" s="50" t="s">
        <v>410</v>
      </c>
      <c r="B21" s="52">
        <v>107870</v>
      </c>
      <c r="C21" s="41">
        <v>89870</v>
      </c>
      <c r="D21" s="82">
        <v>99207</v>
      </c>
    </row>
    <row r="22" spans="1:4" ht="22.5" customHeight="1">
      <c r="A22" s="50" t="s">
        <v>411</v>
      </c>
      <c r="B22" s="52">
        <v>0</v>
      </c>
      <c r="C22" s="41">
        <v>0</v>
      </c>
      <c r="D22" s="82"/>
    </row>
    <row r="23" spans="1:4" ht="22.5" customHeight="1">
      <c r="A23" s="50" t="s">
        <v>412</v>
      </c>
      <c r="B23" s="52">
        <v>0</v>
      </c>
      <c r="C23" s="41">
        <v>0</v>
      </c>
      <c r="D23" s="82"/>
    </row>
    <row r="24" spans="1:4" ht="22.5" customHeight="1">
      <c r="A24" s="50" t="s">
        <v>413</v>
      </c>
      <c r="B24" s="53">
        <v>0</v>
      </c>
      <c r="C24" s="41">
        <v>0</v>
      </c>
      <c r="D24" s="82"/>
    </row>
    <row r="25" spans="1:4" ht="22.5" customHeight="1">
      <c r="A25" s="50" t="s">
        <v>414</v>
      </c>
      <c r="B25" s="52">
        <v>0</v>
      </c>
      <c r="C25" s="41">
        <v>0</v>
      </c>
      <c r="D25" s="82"/>
    </row>
    <row r="26" spans="1:4" ht="22.5" customHeight="1">
      <c r="A26" s="50" t="s">
        <v>415</v>
      </c>
      <c r="B26" s="51">
        <v>0</v>
      </c>
      <c r="C26" s="41">
        <v>0</v>
      </c>
      <c r="D26" s="82"/>
    </row>
    <row r="27" spans="1:4" ht="22.5" customHeight="1">
      <c r="A27" s="50" t="s">
        <v>416</v>
      </c>
      <c r="B27" s="52">
        <v>0</v>
      </c>
      <c r="C27" s="41">
        <v>0</v>
      </c>
      <c r="D27" s="82"/>
    </row>
    <row r="28" spans="1:4" ht="22.5" customHeight="1">
      <c r="A28" s="50" t="s">
        <v>417</v>
      </c>
      <c r="B28" s="52">
        <v>1952</v>
      </c>
      <c r="C28" s="41">
        <v>1952</v>
      </c>
      <c r="D28" s="82">
        <v>1321</v>
      </c>
    </row>
    <row r="29" spans="1:4" ht="22.5" customHeight="1">
      <c r="A29" s="50" t="s">
        <v>418</v>
      </c>
      <c r="B29" s="52">
        <v>0</v>
      </c>
      <c r="C29" s="41">
        <v>0</v>
      </c>
      <c r="D29" s="82"/>
    </row>
    <row r="30" spans="1:4" ht="22.5" customHeight="1">
      <c r="A30" s="50" t="s">
        <v>419</v>
      </c>
      <c r="B30" s="52">
        <v>0</v>
      </c>
      <c r="C30" s="41">
        <v>0</v>
      </c>
      <c r="D30" s="82"/>
    </row>
    <row r="31" spans="1:4" ht="22.5" customHeight="1">
      <c r="A31" s="50" t="s">
        <v>420</v>
      </c>
      <c r="B31" s="52">
        <v>0</v>
      </c>
      <c r="C31" s="41">
        <v>0</v>
      </c>
      <c r="D31" s="82"/>
    </row>
    <row r="32" spans="1:4" ht="22.5" customHeight="1">
      <c r="A32" s="50" t="s">
        <v>421</v>
      </c>
      <c r="B32" s="52">
        <v>0</v>
      </c>
      <c r="C32" s="41">
        <v>0</v>
      </c>
      <c r="D32" s="82"/>
    </row>
    <row r="33" spans="1:4" ht="14.25">
      <c r="A33" s="50" t="s">
        <v>422</v>
      </c>
      <c r="B33" s="52">
        <v>0</v>
      </c>
      <c r="C33" s="41">
        <v>0</v>
      </c>
      <c r="D33" s="82"/>
    </row>
    <row r="34" spans="1:4" ht="14.25">
      <c r="A34" s="50" t="s">
        <v>423</v>
      </c>
      <c r="B34" s="53">
        <v>0</v>
      </c>
      <c r="C34" s="41">
        <v>0</v>
      </c>
      <c r="D34" s="82"/>
    </row>
    <row r="35" spans="1:4" ht="14.25">
      <c r="A35" s="50" t="s">
        <v>424</v>
      </c>
      <c r="B35" s="53">
        <v>0</v>
      </c>
      <c r="C35" s="41">
        <v>0</v>
      </c>
      <c r="D35" s="82"/>
    </row>
    <row r="36" spans="1:4" ht="14.25">
      <c r="A36" s="50" t="s">
        <v>425</v>
      </c>
      <c r="B36" s="52">
        <v>0</v>
      </c>
      <c r="C36" s="41">
        <v>0</v>
      </c>
      <c r="D36" s="82"/>
    </row>
    <row r="37" spans="1:4" ht="14.25">
      <c r="A37" s="50" t="s">
        <v>426</v>
      </c>
      <c r="B37" s="51">
        <v>0</v>
      </c>
      <c r="C37" s="41">
        <v>0</v>
      </c>
      <c r="D37" s="82"/>
    </row>
    <row r="38" spans="1:4" ht="14.25">
      <c r="A38" s="50" t="s">
        <v>427</v>
      </c>
      <c r="B38" s="51">
        <v>0</v>
      </c>
      <c r="C38" s="41">
        <v>0</v>
      </c>
      <c r="D38" s="82"/>
    </row>
    <row r="39" spans="1:4" ht="14.25">
      <c r="A39" s="50" t="s">
        <v>428</v>
      </c>
      <c r="B39" s="52">
        <v>0</v>
      </c>
      <c r="C39" s="41">
        <v>0</v>
      </c>
      <c r="D39" s="82"/>
    </row>
    <row r="40" spans="1:4" ht="14.25">
      <c r="A40" s="50" t="s">
        <v>429</v>
      </c>
      <c r="B40" s="51">
        <v>0</v>
      </c>
      <c r="C40" s="41">
        <v>0</v>
      </c>
      <c r="D40" s="82"/>
    </row>
    <row r="41" spans="1:4" ht="14.25">
      <c r="A41" s="50" t="s">
        <v>430</v>
      </c>
      <c r="B41" s="51">
        <v>0</v>
      </c>
      <c r="C41" s="41">
        <v>0</v>
      </c>
      <c r="D41" s="82">
        <v>26</v>
      </c>
    </row>
    <row r="42" spans="1:4" ht="14.25">
      <c r="A42" s="64" t="s">
        <v>431</v>
      </c>
      <c r="B42" s="53">
        <v>103</v>
      </c>
      <c r="C42" s="41">
        <v>103</v>
      </c>
      <c r="D42" s="82"/>
    </row>
    <row r="43" spans="1:4" ht="14.25">
      <c r="A43" s="40" t="s">
        <v>432</v>
      </c>
      <c r="B43" s="52">
        <v>0</v>
      </c>
      <c r="C43" s="41">
        <v>0</v>
      </c>
      <c r="D43" s="82">
        <v>77</v>
      </c>
    </row>
    <row r="44" spans="1:4" ht="14.25">
      <c r="A44" s="83"/>
      <c r="B44" s="83"/>
      <c r="C44" s="83"/>
      <c r="D44" s="83"/>
    </row>
  </sheetData>
  <sheetProtection/>
  <mergeCells count="1">
    <mergeCell ref="A1:D1"/>
  </mergeCells>
  <printOptions horizontalCentered="1"/>
  <pageMargins left="0.5798611111111112" right="0.5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zoomScalePageLayoutView="0" workbookViewId="0" topLeftCell="A1">
      <selection activeCell="L17" sqref="L17"/>
    </sheetView>
  </sheetViews>
  <sheetFormatPr defaultColWidth="9.00390625" defaultRowHeight="14.25"/>
  <cols>
    <col min="1" max="1" width="49.125" style="9" customWidth="1"/>
    <col min="2" max="3" width="11.50390625" style="9" customWidth="1"/>
    <col min="4" max="4" width="11.50390625" style="10" customWidth="1"/>
    <col min="5" max="5" width="6.00390625" style="9" customWidth="1"/>
    <col min="6" max="6" width="9.00390625" style="9" customWidth="1"/>
    <col min="7" max="9" width="9.00390625" style="9" hidden="1" customWidth="1"/>
    <col min="10" max="254" width="9.00390625" style="9" customWidth="1"/>
  </cols>
  <sheetData>
    <row r="1" spans="1:4" ht="28.5" customHeight="1">
      <c r="A1" s="34" t="s">
        <v>289</v>
      </c>
      <c r="B1" s="34"/>
      <c r="C1" s="34"/>
      <c r="D1" s="34"/>
    </row>
    <row r="2" spans="1:4" ht="28.5" customHeight="1">
      <c r="A2" s="11"/>
      <c r="B2" s="11"/>
      <c r="C2" s="11"/>
      <c r="D2" s="12" t="s">
        <v>0</v>
      </c>
    </row>
    <row r="3" spans="1:8" ht="34.5" customHeight="1">
      <c r="A3" s="13" t="s">
        <v>1</v>
      </c>
      <c r="B3" s="14" t="s">
        <v>2</v>
      </c>
      <c r="C3" s="15" t="s">
        <v>3</v>
      </c>
      <c r="D3" s="16" t="s">
        <v>4</v>
      </c>
      <c r="H3" s="9" t="s">
        <v>271</v>
      </c>
    </row>
    <row r="4" spans="1:8" s="8" customFormat="1" ht="19.5" customHeight="1">
      <c r="A4" s="84" t="s">
        <v>272</v>
      </c>
      <c r="B4" s="85">
        <f>SUM(B5,B7,B9,B12,B15,B24,B31,B40,B47,B49,B53,B58,B59)</f>
        <v>113185</v>
      </c>
      <c r="C4" s="86">
        <v>109405</v>
      </c>
      <c r="D4" s="86">
        <v>109404</v>
      </c>
      <c r="H4" s="5">
        <v>545697</v>
      </c>
    </row>
    <row r="5" spans="1:8" s="8" customFormat="1" ht="19.5" customHeight="1">
      <c r="A5" s="48" t="s">
        <v>53</v>
      </c>
      <c r="B5" s="59">
        <f>B6</f>
        <v>0</v>
      </c>
      <c r="C5" s="87">
        <v>0</v>
      </c>
      <c r="D5" s="87">
        <v>0</v>
      </c>
      <c r="H5" s="4">
        <v>5976</v>
      </c>
    </row>
    <row r="6" spans="1:8" s="8" customFormat="1" ht="19.5" customHeight="1">
      <c r="A6" s="50" t="s">
        <v>433</v>
      </c>
      <c r="B6" s="80">
        <v>0</v>
      </c>
      <c r="C6" s="87">
        <v>0</v>
      </c>
      <c r="D6" s="87">
        <v>0</v>
      </c>
      <c r="H6" s="4">
        <v>5976</v>
      </c>
    </row>
    <row r="7" spans="1:8" s="8" customFormat="1" ht="19.5" customHeight="1">
      <c r="A7" s="48" t="s">
        <v>64</v>
      </c>
      <c r="B7" s="59">
        <f>B8</f>
        <v>0</v>
      </c>
      <c r="C7" s="87">
        <v>0</v>
      </c>
      <c r="D7" s="87">
        <v>0</v>
      </c>
      <c r="H7" s="4">
        <v>248</v>
      </c>
    </row>
    <row r="8" spans="1:8" s="8" customFormat="1" ht="19.5" customHeight="1">
      <c r="A8" s="50" t="s">
        <v>434</v>
      </c>
      <c r="B8" s="80">
        <v>0</v>
      </c>
      <c r="C8" s="87">
        <v>0</v>
      </c>
      <c r="D8" s="87">
        <v>0</v>
      </c>
      <c r="H8" s="4">
        <v>238</v>
      </c>
    </row>
    <row r="9" spans="1:8" s="8" customFormat="1" ht="19.5" customHeight="1">
      <c r="A9" s="48" t="s">
        <v>71</v>
      </c>
      <c r="B9" s="59">
        <f>SUM(B10:B11)</f>
        <v>0</v>
      </c>
      <c r="C9" s="87">
        <v>290</v>
      </c>
      <c r="D9" s="87">
        <v>290</v>
      </c>
      <c r="H9" s="4">
        <v>10</v>
      </c>
    </row>
    <row r="10" spans="1:8" s="8" customFormat="1" ht="19.5" customHeight="1">
      <c r="A10" s="50" t="s">
        <v>273</v>
      </c>
      <c r="B10" s="80">
        <v>0</v>
      </c>
      <c r="C10" s="87">
        <v>290</v>
      </c>
      <c r="D10" s="87">
        <v>290</v>
      </c>
      <c r="H10" s="4">
        <v>1929</v>
      </c>
    </row>
    <row r="11" spans="1:8" s="8" customFormat="1" ht="19.5" customHeight="1">
      <c r="A11" s="50" t="s">
        <v>435</v>
      </c>
      <c r="B11" s="80">
        <v>0</v>
      </c>
      <c r="C11" s="87">
        <v>0</v>
      </c>
      <c r="D11" s="87">
        <v>0</v>
      </c>
      <c r="H11" s="4">
        <v>550</v>
      </c>
    </row>
    <row r="12" spans="1:8" s="8" customFormat="1" ht="19.5" customHeight="1">
      <c r="A12" s="48" t="s">
        <v>94</v>
      </c>
      <c r="B12" s="59">
        <f>SUM(B13:B14)</f>
        <v>0</v>
      </c>
      <c r="C12" s="87">
        <v>0</v>
      </c>
      <c r="D12" s="87">
        <v>0</v>
      </c>
      <c r="H12" s="4">
        <v>1379</v>
      </c>
    </row>
    <row r="13" spans="1:8" s="8" customFormat="1" ht="19.5" customHeight="1">
      <c r="A13" s="50" t="s">
        <v>436</v>
      </c>
      <c r="B13" s="80">
        <v>0</v>
      </c>
      <c r="C13" s="87">
        <v>0</v>
      </c>
      <c r="D13" s="87">
        <v>0</v>
      </c>
      <c r="H13" s="4">
        <v>525161</v>
      </c>
    </row>
    <row r="14" spans="1:8" s="8" customFormat="1" ht="19.5" customHeight="1">
      <c r="A14" s="50" t="s">
        <v>437</v>
      </c>
      <c r="B14" s="80">
        <v>0</v>
      </c>
      <c r="C14" s="87">
        <v>0</v>
      </c>
      <c r="D14" s="87">
        <v>0</v>
      </c>
      <c r="H14" s="4">
        <v>1848</v>
      </c>
    </row>
    <row r="15" spans="1:8" s="8" customFormat="1" ht="19.5" customHeight="1">
      <c r="A15" s="48" t="s">
        <v>110</v>
      </c>
      <c r="B15" s="59">
        <f>SUM(B16:B23)</f>
        <v>113011</v>
      </c>
      <c r="C15" s="87">
        <v>106598</v>
      </c>
      <c r="D15" s="87">
        <v>106598</v>
      </c>
      <c r="H15" s="4">
        <v>448104</v>
      </c>
    </row>
    <row r="16" spans="1:8" s="8" customFormat="1" ht="19.5" customHeight="1">
      <c r="A16" s="50" t="s">
        <v>438</v>
      </c>
      <c r="B16" s="80">
        <v>32</v>
      </c>
      <c r="C16" s="87">
        <v>42</v>
      </c>
      <c r="D16" s="87">
        <v>42</v>
      </c>
      <c r="H16" s="4">
        <v>3450</v>
      </c>
    </row>
    <row r="17" spans="1:8" s="8" customFormat="1" ht="19.5" customHeight="1">
      <c r="A17" s="50" t="s">
        <v>439</v>
      </c>
      <c r="B17" s="80">
        <v>107870</v>
      </c>
      <c r="C17" s="87">
        <v>101591</v>
      </c>
      <c r="D17" s="87">
        <v>101591</v>
      </c>
      <c r="H17" s="4">
        <v>7596</v>
      </c>
    </row>
    <row r="18" spans="1:8" s="8" customFormat="1" ht="19.5" customHeight="1">
      <c r="A18" s="50" t="s">
        <v>440</v>
      </c>
      <c r="B18" s="80">
        <v>170</v>
      </c>
      <c r="C18" s="87">
        <v>113</v>
      </c>
      <c r="D18" s="87">
        <v>113</v>
      </c>
      <c r="H18" s="4">
        <v>5292</v>
      </c>
    </row>
    <row r="19" spans="1:8" s="8" customFormat="1" ht="19.5" customHeight="1">
      <c r="A19" s="50" t="s">
        <v>441</v>
      </c>
      <c r="B19" s="80">
        <v>2199</v>
      </c>
      <c r="C19" s="87">
        <v>1319</v>
      </c>
      <c r="D19" s="87">
        <v>1319</v>
      </c>
      <c r="H19" s="4">
        <v>45424</v>
      </c>
    </row>
    <row r="20" spans="1:8" s="8" customFormat="1" ht="19.5" customHeight="1">
      <c r="A20" s="50" t="s">
        <v>442</v>
      </c>
      <c r="B20" s="80">
        <v>788</v>
      </c>
      <c r="C20" s="87">
        <v>928</v>
      </c>
      <c r="D20" s="87">
        <v>928</v>
      </c>
      <c r="H20" s="4">
        <v>13447</v>
      </c>
    </row>
    <row r="21" spans="1:8" s="8" customFormat="1" ht="19.5" customHeight="1">
      <c r="A21" s="50" t="s">
        <v>443</v>
      </c>
      <c r="B21" s="80">
        <v>0</v>
      </c>
      <c r="C21" s="87">
        <v>1258</v>
      </c>
      <c r="D21" s="87">
        <v>1258</v>
      </c>
      <c r="H21" s="4">
        <v>3450</v>
      </c>
    </row>
    <row r="22" spans="1:8" s="8" customFormat="1" ht="19.5" customHeight="1">
      <c r="A22" s="50" t="s">
        <v>444</v>
      </c>
      <c r="B22" s="80">
        <v>1952</v>
      </c>
      <c r="C22" s="87">
        <v>1321</v>
      </c>
      <c r="D22" s="87">
        <v>1321</v>
      </c>
      <c r="H22" s="4">
        <v>5</v>
      </c>
    </row>
    <row r="23" spans="1:8" s="8" customFormat="1" ht="19.5" customHeight="1">
      <c r="A23" s="50" t="s">
        <v>445</v>
      </c>
      <c r="B23" s="80">
        <v>0</v>
      </c>
      <c r="C23" s="87">
        <v>26</v>
      </c>
      <c r="D23" s="87">
        <v>26</v>
      </c>
      <c r="H23" s="4">
        <v>290</v>
      </c>
    </row>
    <row r="24" spans="1:8" s="8" customFormat="1" ht="19.5" customHeight="1">
      <c r="A24" s="48" t="s">
        <v>117</v>
      </c>
      <c r="B24" s="59">
        <f>SUM(B25:B30)</f>
        <v>0</v>
      </c>
      <c r="C24" s="87">
        <v>0</v>
      </c>
      <c r="D24" s="87">
        <v>0</v>
      </c>
      <c r="H24" s="4">
        <v>903</v>
      </c>
    </row>
    <row r="25" spans="1:8" s="8" customFormat="1" ht="19.5" customHeight="1">
      <c r="A25" s="50" t="s">
        <v>446</v>
      </c>
      <c r="B25" s="80">
        <v>0</v>
      </c>
      <c r="C25" s="87">
        <v>0</v>
      </c>
      <c r="D25" s="87">
        <v>0</v>
      </c>
      <c r="H25" s="4">
        <v>188</v>
      </c>
    </row>
    <row r="26" spans="1:8" s="8" customFormat="1" ht="19.5" customHeight="1">
      <c r="A26" s="50" t="s">
        <v>447</v>
      </c>
      <c r="B26" s="80">
        <v>0</v>
      </c>
      <c r="C26" s="87">
        <v>0</v>
      </c>
      <c r="D26" s="87">
        <v>0</v>
      </c>
      <c r="H26" s="4">
        <v>2044</v>
      </c>
    </row>
    <row r="27" spans="1:8" s="8" customFormat="1" ht="19.5" customHeight="1">
      <c r="A27" s="50" t="s">
        <v>448</v>
      </c>
      <c r="B27" s="80">
        <v>0</v>
      </c>
      <c r="C27" s="87">
        <v>0</v>
      </c>
      <c r="D27" s="87">
        <v>0</v>
      </c>
      <c r="H27" s="4">
        <v>20</v>
      </c>
    </row>
    <row r="28" spans="1:8" ht="19.5" customHeight="1">
      <c r="A28" s="50" t="s">
        <v>449</v>
      </c>
      <c r="B28" s="80">
        <v>0</v>
      </c>
      <c r="C28" s="87">
        <v>0</v>
      </c>
      <c r="D28" s="87">
        <v>0</v>
      </c>
      <c r="H28" s="4">
        <v>869</v>
      </c>
    </row>
    <row r="29" spans="1:8" ht="19.5" customHeight="1">
      <c r="A29" s="50" t="s">
        <v>450</v>
      </c>
      <c r="B29" s="80">
        <v>0</v>
      </c>
      <c r="C29" s="87">
        <v>0</v>
      </c>
      <c r="D29" s="87">
        <v>0</v>
      </c>
      <c r="H29" s="4"/>
    </row>
    <row r="30" spans="1:8" ht="19.5" customHeight="1">
      <c r="A30" s="64" t="s">
        <v>451</v>
      </c>
      <c r="B30" s="80">
        <v>0</v>
      </c>
      <c r="C30" s="87">
        <v>0</v>
      </c>
      <c r="D30" s="87">
        <v>0</v>
      </c>
      <c r="H30" s="4">
        <v>110</v>
      </c>
    </row>
    <row r="31" spans="1:8" ht="19.5" customHeight="1">
      <c r="A31" s="48" t="s">
        <v>128</v>
      </c>
      <c r="B31" s="59">
        <f>SUM(B32,B34:B39)</f>
        <v>0</v>
      </c>
      <c r="C31" s="87">
        <v>0</v>
      </c>
      <c r="D31" s="87">
        <v>0</v>
      </c>
      <c r="H31" s="4">
        <v>759</v>
      </c>
    </row>
    <row r="32" spans="1:8" ht="19.5" customHeight="1">
      <c r="A32" s="50" t="s">
        <v>130</v>
      </c>
      <c r="B32" s="59">
        <f>B33</f>
        <v>0</v>
      </c>
      <c r="C32" s="87">
        <v>0</v>
      </c>
      <c r="D32" s="88">
        <v>0</v>
      </c>
      <c r="H32" s="17"/>
    </row>
    <row r="33" spans="1:8" ht="19.5" customHeight="1">
      <c r="A33" s="50" t="s">
        <v>452</v>
      </c>
      <c r="B33" s="80">
        <v>0</v>
      </c>
      <c r="C33" s="87">
        <v>0</v>
      </c>
      <c r="D33" s="88">
        <v>0</v>
      </c>
      <c r="H33" s="17"/>
    </row>
    <row r="34" spans="1:8" ht="19.5" customHeight="1">
      <c r="A34" s="50" t="s">
        <v>453</v>
      </c>
      <c r="B34" s="80">
        <v>0</v>
      </c>
      <c r="C34" s="87">
        <v>0</v>
      </c>
      <c r="D34" s="87">
        <v>0</v>
      </c>
      <c r="H34" s="4">
        <v>8064</v>
      </c>
    </row>
    <row r="35" spans="1:8" ht="19.5" customHeight="1">
      <c r="A35" s="50" t="s">
        <v>454</v>
      </c>
      <c r="B35" s="80">
        <v>0</v>
      </c>
      <c r="C35" s="87">
        <v>0</v>
      </c>
      <c r="D35" s="87">
        <v>0</v>
      </c>
      <c r="H35" s="4">
        <v>7630</v>
      </c>
    </row>
    <row r="36" spans="1:8" ht="19.5" customHeight="1">
      <c r="A36" s="50" t="s">
        <v>455</v>
      </c>
      <c r="B36" s="80">
        <v>0</v>
      </c>
      <c r="C36" s="87">
        <v>0</v>
      </c>
      <c r="D36" s="87">
        <v>0</v>
      </c>
      <c r="H36" s="4">
        <v>434</v>
      </c>
    </row>
    <row r="37" spans="1:4" ht="14.25">
      <c r="A37" s="50" t="s">
        <v>456</v>
      </c>
      <c r="B37" s="80">
        <v>0</v>
      </c>
      <c r="C37" s="82">
        <v>0</v>
      </c>
      <c r="D37" s="89">
        <v>0</v>
      </c>
    </row>
    <row r="38" spans="1:4" ht="14.25">
      <c r="A38" s="50" t="s">
        <v>457</v>
      </c>
      <c r="B38" s="80">
        <v>0</v>
      </c>
      <c r="C38" s="82">
        <v>0</v>
      </c>
      <c r="D38" s="89">
        <v>0</v>
      </c>
    </row>
    <row r="39" spans="1:4" ht="14.25">
      <c r="A39" s="50" t="s">
        <v>458</v>
      </c>
      <c r="B39" s="80">
        <v>0</v>
      </c>
      <c r="C39" s="82">
        <v>0</v>
      </c>
      <c r="D39" s="89">
        <v>0</v>
      </c>
    </row>
    <row r="40" spans="1:4" ht="14.25">
      <c r="A40" s="48" t="s">
        <v>136</v>
      </c>
      <c r="B40" s="59">
        <f>SUM(B41,B43:B46)</f>
        <v>71</v>
      </c>
      <c r="C40" s="82">
        <v>72</v>
      </c>
      <c r="D40" s="89">
        <v>72</v>
      </c>
    </row>
    <row r="41" spans="1:4" ht="14.25">
      <c r="A41" s="50" t="s">
        <v>140</v>
      </c>
      <c r="B41" s="59">
        <f>B42</f>
        <v>0</v>
      </c>
      <c r="C41" s="82">
        <v>0</v>
      </c>
      <c r="D41" s="89">
        <v>0</v>
      </c>
    </row>
    <row r="42" spans="1:4" ht="14.25">
      <c r="A42" s="50" t="s">
        <v>459</v>
      </c>
      <c r="B42" s="80">
        <v>0</v>
      </c>
      <c r="C42" s="82">
        <v>0</v>
      </c>
      <c r="D42" s="89">
        <v>0</v>
      </c>
    </row>
    <row r="43" spans="1:4" ht="14.25">
      <c r="A43" s="50" t="s">
        <v>460</v>
      </c>
      <c r="B43" s="80">
        <v>39</v>
      </c>
      <c r="C43" s="82">
        <v>11</v>
      </c>
      <c r="D43" s="89">
        <v>11</v>
      </c>
    </row>
    <row r="44" spans="1:4" ht="14.25">
      <c r="A44" s="50" t="s">
        <v>461</v>
      </c>
      <c r="B44" s="80">
        <v>32</v>
      </c>
      <c r="C44" s="82">
        <v>61</v>
      </c>
      <c r="D44" s="89">
        <v>61</v>
      </c>
    </row>
    <row r="45" spans="1:4" ht="14.25">
      <c r="A45" s="50" t="s">
        <v>462</v>
      </c>
      <c r="B45" s="80">
        <v>0</v>
      </c>
      <c r="C45" s="82">
        <v>0</v>
      </c>
      <c r="D45" s="89">
        <v>0</v>
      </c>
    </row>
    <row r="46" spans="1:4" ht="14.25">
      <c r="A46" s="50" t="s">
        <v>463</v>
      </c>
      <c r="B46" s="80">
        <v>0</v>
      </c>
      <c r="C46" s="82">
        <v>0</v>
      </c>
      <c r="D46" s="89">
        <v>0</v>
      </c>
    </row>
    <row r="47" spans="1:4" ht="14.25">
      <c r="A47" s="48" t="s">
        <v>145</v>
      </c>
      <c r="B47" s="59">
        <f>B48</f>
        <v>0</v>
      </c>
      <c r="C47" s="82">
        <v>0</v>
      </c>
      <c r="D47" s="89">
        <v>0</v>
      </c>
    </row>
    <row r="48" spans="1:4" ht="14.25">
      <c r="A48" s="50" t="s">
        <v>274</v>
      </c>
      <c r="B48" s="80">
        <v>0</v>
      </c>
      <c r="C48" s="82">
        <v>0</v>
      </c>
      <c r="D48" s="89">
        <v>0</v>
      </c>
    </row>
    <row r="49" spans="1:4" ht="14.25">
      <c r="A49" s="48" t="s">
        <v>150</v>
      </c>
      <c r="B49" s="59">
        <f>B50</f>
        <v>0</v>
      </c>
      <c r="C49" s="82">
        <v>0</v>
      </c>
      <c r="D49" s="89">
        <v>0</v>
      </c>
    </row>
    <row r="50" spans="1:4" ht="14.25">
      <c r="A50" s="50" t="s">
        <v>154</v>
      </c>
      <c r="B50" s="59">
        <f>SUM(B51:B52)</f>
        <v>0</v>
      </c>
      <c r="C50" s="82">
        <v>0</v>
      </c>
      <c r="D50" s="89">
        <v>0</v>
      </c>
    </row>
    <row r="51" spans="1:4" ht="14.25">
      <c r="A51" s="50" t="s">
        <v>464</v>
      </c>
      <c r="B51" s="80">
        <v>0</v>
      </c>
      <c r="C51" s="82">
        <v>0</v>
      </c>
      <c r="D51" s="89">
        <v>0</v>
      </c>
    </row>
    <row r="52" spans="1:4" ht="14.25">
      <c r="A52" s="50" t="s">
        <v>465</v>
      </c>
      <c r="B52" s="80">
        <v>0</v>
      </c>
      <c r="C52" s="82">
        <v>0</v>
      </c>
      <c r="D52" s="89">
        <v>0</v>
      </c>
    </row>
    <row r="53" spans="1:4" ht="14.25">
      <c r="A53" s="48" t="s">
        <v>275</v>
      </c>
      <c r="B53" s="59">
        <f>SUM(B54:B57)</f>
        <v>103</v>
      </c>
      <c r="C53" s="82">
        <v>2445</v>
      </c>
      <c r="D53" s="89">
        <v>2444</v>
      </c>
    </row>
    <row r="54" spans="1:4" ht="14.25">
      <c r="A54" s="50" t="s">
        <v>466</v>
      </c>
      <c r="B54" s="79">
        <v>0</v>
      </c>
      <c r="C54" s="82">
        <v>0</v>
      </c>
      <c r="D54" s="89">
        <v>0</v>
      </c>
    </row>
    <row r="55" spans="1:4" ht="14.25">
      <c r="A55" s="90" t="s">
        <v>467</v>
      </c>
      <c r="B55" s="79">
        <v>0</v>
      </c>
      <c r="C55" s="82">
        <v>2368</v>
      </c>
      <c r="D55" s="89">
        <v>2367</v>
      </c>
    </row>
    <row r="56" spans="1:4" ht="14.25">
      <c r="A56" s="91" t="s">
        <v>468</v>
      </c>
      <c r="B56" s="80">
        <v>0</v>
      </c>
      <c r="C56" s="82">
        <v>0</v>
      </c>
      <c r="D56" s="89">
        <v>0</v>
      </c>
    </row>
    <row r="57" spans="1:4" ht="14.25">
      <c r="A57" s="64" t="s">
        <v>469</v>
      </c>
      <c r="B57" s="79">
        <v>103</v>
      </c>
      <c r="C57" s="82">
        <v>77</v>
      </c>
      <c r="D57" s="89">
        <v>77</v>
      </c>
    </row>
    <row r="58" spans="1:4" ht="14.25">
      <c r="A58" s="70" t="s">
        <v>371</v>
      </c>
      <c r="B58" s="80">
        <v>0</v>
      </c>
      <c r="C58" s="82">
        <v>0</v>
      </c>
      <c r="D58" s="89">
        <v>0</v>
      </c>
    </row>
    <row r="59" spans="1:4" ht="14.25">
      <c r="A59" s="66" t="s">
        <v>374</v>
      </c>
      <c r="B59" s="54">
        <v>0</v>
      </c>
      <c r="C59" s="82">
        <v>0</v>
      </c>
      <c r="D59" s="89">
        <v>0</v>
      </c>
    </row>
  </sheetData>
  <sheetProtection/>
  <mergeCells count="1">
    <mergeCell ref="A1:D1"/>
  </mergeCells>
  <printOptions horizontalCentered="1"/>
  <pageMargins left="0.5597222222222222" right="0.4597222222222222" top="0.7395833333333334" bottom="1.05" header="0.5118055555555555" footer="1.0798611111111112"/>
  <pageSetup fitToHeight="1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zoomScalePageLayoutView="0" workbookViewId="0" topLeftCell="A1">
      <selection activeCell="J15" sqref="J15"/>
    </sheetView>
  </sheetViews>
  <sheetFormatPr defaultColWidth="9.00390625" defaultRowHeight="14.25"/>
  <cols>
    <col min="1" max="1" width="31.00390625" style="0" customWidth="1"/>
    <col min="2" max="2" width="16.00390625" style="0" customWidth="1"/>
    <col min="3" max="3" width="31.00390625" style="0" customWidth="1"/>
    <col min="4" max="4" width="17.75390625" style="0" customWidth="1"/>
  </cols>
  <sheetData>
    <row r="1" spans="1:4" ht="22.5">
      <c r="A1" s="37" t="s">
        <v>290</v>
      </c>
      <c r="B1" s="37"/>
      <c r="C1" s="37"/>
      <c r="D1" s="37"/>
    </row>
    <row r="2" spans="1:4" ht="29.25" customHeight="1">
      <c r="A2" s="2"/>
      <c r="B2" s="2"/>
      <c r="C2" s="2"/>
      <c r="D2" s="6" t="s">
        <v>0</v>
      </c>
    </row>
    <row r="3" spans="1:4" s="1" customFormat="1" ht="29.25" customHeight="1">
      <c r="A3" s="3" t="s">
        <v>1</v>
      </c>
      <c r="B3" s="7" t="s">
        <v>4</v>
      </c>
      <c r="C3" s="3" t="s">
        <v>1</v>
      </c>
      <c r="D3" s="7" t="s">
        <v>4</v>
      </c>
    </row>
    <row r="4" spans="1:4" s="1" customFormat="1" ht="29.25" customHeight="1">
      <c r="A4" s="61" t="s">
        <v>270</v>
      </c>
      <c r="B4" s="41">
        <v>102964</v>
      </c>
      <c r="C4" s="92" t="s">
        <v>272</v>
      </c>
      <c r="D4" s="41">
        <v>109404</v>
      </c>
    </row>
    <row r="5" spans="1:4" s="1" customFormat="1" ht="29.25" customHeight="1">
      <c r="A5" s="50" t="s">
        <v>276</v>
      </c>
      <c r="B5" s="52">
        <v>6141</v>
      </c>
      <c r="C5" s="93" t="s">
        <v>277</v>
      </c>
      <c r="D5" s="52">
        <v>0</v>
      </c>
    </row>
    <row r="6" spans="1:4" s="1" customFormat="1" ht="29.25" customHeight="1">
      <c r="A6" s="50" t="s">
        <v>278</v>
      </c>
      <c r="B6" s="52">
        <v>0</v>
      </c>
      <c r="C6" s="93" t="s">
        <v>279</v>
      </c>
      <c r="D6" s="52">
        <v>0</v>
      </c>
    </row>
    <row r="7" spans="1:4" ht="29.25" customHeight="1">
      <c r="A7" s="50" t="s">
        <v>255</v>
      </c>
      <c r="B7" s="41">
        <v>0</v>
      </c>
      <c r="C7" s="93" t="s">
        <v>380</v>
      </c>
      <c r="D7" s="41">
        <v>0</v>
      </c>
    </row>
    <row r="8" spans="1:4" s="1" customFormat="1" ht="29.25" customHeight="1">
      <c r="A8" s="50" t="s">
        <v>297</v>
      </c>
      <c r="B8" s="41">
        <v>0</v>
      </c>
      <c r="C8" s="93" t="s">
        <v>381</v>
      </c>
      <c r="D8" s="41">
        <v>0</v>
      </c>
    </row>
    <row r="9" spans="1:4" s="1" customFormat="1" ht="29.25" customHeight="1">
      <c r="A9" s="50" t="s">
        <v>470</v>
      </c>
      <c r="B9" s="41">
        <v>0</v>
      </c>
      <c r="C9" s="93" t="s">
        <v>471</v>
      </c>
      <c r="D9" s="41">
        <v>0</v>
      </c>
    </row>
    <row r="10" spans="1:4" s="1" customFormat="1" ht="29.25" customHeight="1">
      <c r="A10" s="50" t="s">
        <v>303</v>
      </c>
      <c r="B10" s="41">
        <v>300</v>
      </c>
      <c r="C10" s="93" t="s">
        <v>387</v>
      </c>
      <c r="D10" s="41">
        <v>0</v>
      </c>
    </row>
    <row r="11" spans="1:4" s="1" customFormat="1" ht="29.25" customHeight="1">
      <c r="A11" s="50" t="s">
        <v>472</v>
      </c>
      <c r="B11" s="52">
        <v>300</v>
      </c>
      <c r="C11" s="93" t="s">
        <v>473</v>
      </c>
      <c r="D11" s="52">
        <v>0</v>
      </c>
    </row>
    <row r="12" spans="1:4" s="1" customFormat="1" ht="29.25" customHeight="1">
      <c r="A12" s="50" t="s">
        <v>280</v>
      </c>
      <c r="B12" s="52">
        <v>0</v>
      </c>
      <c r="C12" s="93" t="s">
        <v>281</v>
      </c>
      <c r="D12" s="52">
        <v>2224</v>
      </c>
    </row>
    <row r="13" spans="1:4" s="1" customFormat="1" ht="29.25" customHeight="1">
      <c r="A13" s="50" t="s">
        <v>282</v>
      </c>
      <c r="B13" s="52">
        <v>0</v>
      </c>
      <c r="C13" s="93" t="s">
        <v>283</v>
      </c>
      <c r="D13" s="52">
        <v>0</v>
      </c>
    </row>
    <row r="14" spans="1:4" s="1" customFormat="1" ht="29.25" customHeight="1">
      <c r="A14" s="50" t="s">
        <v>284</v>
      </c>
      <c r="B14" s="41">
        <v>26</v>
      </c>
      <c r="C14" s="93" t="s">
        <v>285</v>
      </c>
      <c r="D14" s="42">
        <v>26</v>
      </c>
    </row>
    <row r="15" spans="1:4" s="1" customFormat="1" ht="29.25" customHeight="1">
      <c r="A15" s="50" t="s">
        <v>286</v>
      </c>
      <c r="B15" s="41">
        <v>2224</v>
      </c>
      <c r="C15" s="93" t="s">
        <v>287</v>
      </c>
      <c r="D15" s="41">
        <v>1</v>
      </c>
    </row>
    <row r="16" spans="1:4" ht="22.5" customHeight="1">
      <c r="A16" s="50" t="s">
        <v>474</v>
      </c>
      <c r="B16" s="42">
        <v>0</v>
      </c>
      <c r="C16" s="93"/>
      <c r="D16" s="45"/>
    </row>
    <row r="17" spans="1:4" ht="22.5" customHeight="1">
      <c r="A17" s="50" t="s">
        <v>475</v>
      </c>
      <c r="B17" s="41">
        <v>0</v>
      </c>
      <c r="C17" s="93"/>
      <c r="D17" s="41"/>
    </row>
    <row r="18" spans="1:4" ht="22.5" customHeight="1">
      <c r="A18" s="50" t="s">
        <v>288</v>
      </c>
      <c r="B18" s="44">
        <v>2224</v>
      </c>
      <c r="C18" s="93"/>
      <c r="D18" s="42"/>
    </row>
    <row r="19" spans="1:4" ht="22.5" customHeight="1">
      <c r="A19" s="74" t="s">
        <v>476</v>
      </c>
      <c r="B19" s="41">
        <v>111655</v>
      </c>
      <c r="C19" s="75" t="s">
        <v>477</v>
      </c>
      <c r="D19" s="41">
        <v>111655</v>
      </c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1:D1"/>
  </mergeCells>
  <printOptions horizontalCentered="1"/>
  <pageMargins left="0.5798611111111112" right="0.5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您的单位名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程欣</dc:creator>
  <cp:keywords/>
  <dc:description/>
  <cp:lastModifiedBy>lenovo87954</cp:lastModifiedBy>
  <cp:lastPrinted>2015-08-19T00:54:03Z</cp:lastPrinted>
  <dcterms:created xsi:type="dcterms:W3CDTF">2011-06-09T11:24:38Z</dcterms:created>
  <dcterms:modified xsi:type="dcterms:W3CDTF">2016-11-25T02:17:59Z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