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项目建设一览表" sheetId="1" r:id="rId1"/>
    <sheet name="强化脱贫保障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<sst xmlns="http://schemas.openxmlformats.org/spreadsheetml/2006/main" count="650" uniqueCount="371">
  <si>
    <t>附表1</t>
  </si>
  <si>
    <r>
      <t xml:space="preserve">河南省 </t>
    </r>
    <r>
      <rPr>
        <u val="single"/>
        <sz val="16"/>
        <color indexed="8"/>
        <rFont val="方正小标宋简体"/>
        <family val="0"/>
      </rPr>
      <t>濮阳</t>
    </r>
    <r>
      <rPr>
        <sz val="16"/>
        <color indexed="8"/>
        <rFont val="方正小标宋简体"/>
        <family val="0"/>
      </rPr>
      <t xml:space="preserve"> 市</t>
    </r>
    <r>
      <rPr>
        <u val="single"/>
        <sz val="16"/>
        <color indexed="8"/>
        <rFont val="方正小标宋简体"/>
        <family val="0"/>
      </rPr>
      <t xml:space="preserve"> 濮阳</t>
    </r>
    <r>
      <rPr>
        <sz val="16"/>
        <color indexed="8"/>
        <rFont val="方正小标宋简体"/>
        <family val="0"/>
      </rPr>
      <t>县（区）2018年度脱贫攻坚项目库精准到户、到人项目统计表</t>
    </r>
  </si>
  <si>
    <t xml:space="preserve"> </t>
  </si>
  <si>
    <t>单位：万元</t>
  </si>
  <si>
    <t>项目分类</t>
  </si>
  <si>
    <t>项目名称(包含实施地点）</t>
  </si>
  <si>
    <t>单位</t>
  </si>
  <si>
    <t>建设规模</t>
  </si>
  <si>
    <t>补助标准</t>
  </si>
  <si>
    <t>时间进度</t>
  </si>
  <si>
    <t>建设性质</t>
  </si>
  <si>
    <t>投资合计</t>
  </si>
  <si>
    <t>资金筹措</t>
  </si>
  <si>
    <t>政府性投入</t>
  </si>
  <si>
    <t>其他资金</t>
  </si>
  <si>
    <t>绩效目标</t>
  </si>
  <si>
    <t>责任部门</t>
  </si>
  <si>
    <t>扶贫项目类别（责任部门为扶贫办的填报</t>
  </si>
  <si>
    <t>政府性投入合计</t>
  </si>
  <si>
    <t>未纳入整合行业资金</t>
  </si>
  <si>
    <t>扶贫资金</t>
  </si>
  <si>
    <t>小计</t>
  </si>
  <si>
    <t>中央和省级</t>
  </si>
  <si>
    <t>市</t>
  </si>
  <si>
    <t>县</t>
  </si>
  <si>
    <t>合计</t>
  </si>
  <si>
    <t>信贷资金</t>
  </si>
  <si>
    <t>业主投资</t>
  </si>
  <si>
    <t>农户自筹</t>
  </si>
  <si>
    <t>社会捐赠</t>
  </si>
  <si>
    <t>其他</t>
  </si>
  <si>
    <t>受益贫困村</t>
  </si>
  <si>
    <t>受益贫困人口</t>
  </si>
  <si>
    <t>财政预算资金</t>
  </si>
  <si>
    <t>地方政府债券</t>
  </si>
  <si>
    <t>专项建设资金</t>
  </si>
  <si>
    <t>政策性收益</t>
  </si>
  <si>
    <t>融资资金</t>
  </si>
  <si>
    <t>一、转移就业</t>
  </si>
  <si>
    <t>（一）贫困家庭劳动力免费培训</t>
  </si>
  <si>
    <t>1.1.1</t>
  </si>
  <si>
    <t>农村劳动力技能培训</t>
  </si>
  <si>
    <t>人</t>
  </si>
  <si>
    <t>新建</t>
  </si>
  <si>
    <t>人社局</t>
  </si>
  <si>
    <t>1.1.2</t>
  </si>
  <si>
    <t>雨露计划免费培训</t>
  </si>
  <si>
    <t>扶贫办</t>
  </si>
  <si>
    <t>（二）贫困家庭子女职业教育</t>
  </si>
  <si>
    <t>1.2.1</t>
  </si>
  <si>
    <t>雨露计划职业教育补贴</t>
  </si>
  <si>
    <t>（三）贫困家庭劳动力自主创业扶持</t>
  </si>
  <si>
    <t>（四）扶持贫困县农民工创业园区</t>
  </si>
  <si>
    <t>（五）创业担保贷款扶持</t>
  </si>
  <si>
    <t>1.5.1</t>
  </si>
  <si>
    <t>扶贫贷款风险补偿金</t>
  </si>
  <si>
    <t>金融办</t>
  </si>
  <si>
    <t>1.5.2</t>
  </si>
  <si>
    <t>扶贫小额贷款贴息</t>
  </si>
  <si>
    <t>户</t>
  </si>
  <si>
    <t>（六）其他</t>
  </si>
  <si>
    <t>1.6.1</t>
  </si>
  <si>
    <t>外出务工贫困人员路费报销</t>
  </si>
  <si>
    <t>1.6.2</t>
  </si>
  <si>
    <t>公益岗（护渠护路等)</t>
  </si>
  <si>
    <t>二、产业扶持</t>
  </si>
  <si>
    <t>（一）特色农产品产业</t>
  </si>
  <si>
    <t>2.1.1</t>
  </si>
  <si>
    <t>辣椒加工产业（庆祖镇东辛庄）
国宏食品有限公司</t>
  </si>
  <si>
    <t>亩</t>
  </si>
  <si>
    <t>农牧局</t>
  </si>
  <si>
    <t>（二）畜牧养殖产业</t>
  </si>
  <si>
    <t>2.2.1</t>
  </si>
  <si>
    <t>蛋鸡养殖（习城乡程寨村）</t>
  </si>
  <si>
    <t>只</t>
  </si>
  <si>
    <t>（三）优质粮食产业</t>
  </si>
  <si>
    <t>（四）设施农业</t>
  </si>
  <si>
    <t>2.4.1</t>
  </si>
  <si>
    <t>现代设施农业园区基础设施建设
冷库（徐镇北习村）</t>
  </si>
  <si>
    <t>吨</t>
  </si>
  <si>
    <t>2.4.2</t>
  </si>
  <si>
    <t>现代设施农业园区基础设施建设
道路（梨园乡梅寨村）</t>
  </si>
  <si>
    <t>平方米</t>
  </si>
  <si>
    <t>2.4.3</t>
  </si>
  <si>
    <t>现代设施农业园区基础设施建设
猪舍（海通乡高家村）</t>
  </si>
  <si>
    <t>2.4.4</t>
  </si>
  <si>
    <t>现代设施农业园区基础设施建设
养殖设备（习城乡陈寨）</t>
  </si>
  <si>
    <t>套</t>
  </si>
  <si>
    <t>2.4.5</t>
  </si>
  <si>
    <t>现代设施农业园区基础设施建设
道路（子岸乡虎森生态园）</t>
  </si>
  <si>
    <t>2.4.6</t>
  </si>
  <si>
    <t>现代设施农业园区基础设施建设
温室大棚（渠村公西集）</t>
  </si>
  <si>
    <t>2.4.7</t>
  </si>
  <si>
    <t>现代设施农业园区基础设施建设
排水沟、生产路（徐镇马吉村）</t>
  </si>
  <si>
    <t>2.4.8</t>
  </si>
  <si>
    <t>现代设施农业园区基础设施建设
生产车间（鲁河杜庄村）</t>
  </si>
  <si>
    <t>2.4.9</t>
  </si>
  <si>
    <t>现代设施农业园区基础设施建设
智能温室（柳屯高村）</t>
  </si>
  <si>
    <t>2.4.10</t>
  </si>
  <si>
    <t>现代设施农业园区基础设施建设
猪舍（白罡乡庞寨）</t>
  </si>
  <si>
    <t>2.4.11</t>
  </si>
  <si>
    <t>现代设施农业园区基础设施建设
冷库（习城乡张相楼）</t>
  </si>
  <si>
    <t>2.4.12</t>
  </si>
  <si>
    <t>现代设施农业园区基础设施建设艾草生产车间（郎中乡郎中集）</t>
  </si>
  <si>
    <t>2.4.13</t>
  </si>
  <si>
    <t>现代设施农业园区基础设施建设
水肥一体化项目（习城乡陈寨）</t>
  </si>
  <si>
    <t>（五）乡村旅游产业</t>
  </si>
  <si>
    <t>（六）特色加工产业</t>
  </si>
  <si>
    <t>（七）电商流通产业</t>
  </si>
  <si>
    <t>2.7.1</t>
  </si>
  <si>
    <t>电商扶贫</t>
  </si>
  <si>
    <t>商务局</t>
  </si>
  <si>
    <t>（八）农村一、二、三产业融合发展</t>
  </si>
  <si>
    <t>（九）其他</t>
  </si>
  <si>
    <t>2.9.1</t>
  </si>
  <si>
    <t>到户增收</t>
  </si>
  <si>
    <t>2.9.2</t>
  </si>
  <si>
    <t>科技扶贫</t>
  </si>
  <si>
    <t>个</t>
  </si>
  <si>
    <t>2.9.3</t>
  </si>
  <si>
    <t>百企万户建设就业点补贴</t>
  </si>
  <si>
    <t>工信委</t>
  </si>
  <si>
    <t>2.9.4</t>
  </si>
  <si>
    <t>农业保险补贴</t>
  </si>
  <si>
    <t>2.9.5</t>
  </si>
  <si>
    <t>14个深度贫困村扩大集体经济</t>
  </si>
  <si>
    <t>2.9.6</t>
  </si>
  <si>
    <t>省派第一书记扶贫资金</t>
  </si>
  <si>
    <t>组织部</t>
  </si>
  <si>
    <t>2.9.7</t>
  </si>
  <si>
    <t>县派第一书记专项扶贫资金</t>
  </si>
  <si>
    <t>2.9.8</t>
  </si>
  <si>
    <t>市派第一书记专项扶贫资金</t>
  </si>
  <si>
    <t>三、易地搬迁</t>
  </si>
  <si>
    <t>（一）建档立卡贫困人口搬迁</t>
  </si>
  <si>
    <t>（二）同步搬迁人口</t>
  </si>
  <si>
    <t>（三）其他</t>
  </si>
  <si>
    <t>四、社会保障</t>
  </si>
  <si>
    <t>（一）低保兜底脱贫</t>
  </si>
  <si>
    <t>民政局</t>
  </si>
  <si>
    <t>4.1.1</t>
  </si>
  <si>
    <t>低保兜底</t>
  </si>
  <si>
    <t>（二）特困人员救助供养脱贫</t>
  </si>
  <si>
    <t>（三）教育保障脱贫</t>
  </si>
  <si>
    <t>（1）学前教育</t>
  </si>
  <si>
    <t>4.3.1.1</t>
  </si>
  <si>
    <t>保教费及生活补</t>
  </si>
  <si>
    <t>教育局</t>
  </si>
  <si>
    <t>4.3.1.2</t>
  </si>
  <si>
    <t>县级补贴</t>
  </si>
  <si>
    <t>（2）义务教育</t>
  </si>
  <si>
    <t>4.3.2.1</t>
  </si>
  <si>
    <t>贫困小学寄宿生补助</t>
  </si>
  <si>
    <t>4.3.2.2</t>
  </si>
  <si>
    <t>贫困初中寄宿生补助</t>
  </si>
  <si>
    <t>4.3.2.3</t>
  </si>
  <si>
    <t>“营养改善计划”</t>
  </si>
  <si>
    <t>4.3.2.4</t>
  </si>
  <si>
    <t>（3）普通高中教育</t>
  </si>
  <si>
    <t>4.3.3.1</t>
  </si>
  <si>
    <t>助学金</t>
  </si>
  <si>
    <t>4.3.3.2</t>
  </si>
  <si>
    <t>免学费 免住宿费</t>
  </si>
  <si>
    <t>执行公办学校</t>
  </si>
  <si>
    <t>4.3.3.3</t>
  </si>
  <si>
    <t>（4）中等高中教育</t>
  </si>
  <si>
    <t>4.3.4.1</t>
  </si>
  <si>
    <t>4.3.4.2</t>
  </si>
  <si>
    <t>免学费</t>
  </si>
  <si>
    <t>参照学校专业</t>
  </si>
  <si>
    <t>4.3.4.3</t>
  </si>
  <si>
    <t>（5）高等教育</t>
  </si>
  <si>
    <t>4.3.5.1</t>
  </si>
  <si>
    <t>特困生救助</t>
  </si>
  <si>
    <t>4.3.5.2</t>
  </si>
  <si>
    <t>（四）基本医疗保障脱贫</t>
  </si>
  <si>
    <t>4.4.1</t>
  </si>
  <si>
    <t>居民基本医疗参保补贴</t>
  </si>
  <si>
    <t>4.4.2</t>
  </si>
  <si>
    <t>贫困人口医疗补助</t>
  </si>
  <si>
    <t>（五）基本养老保障脱贫</t>
  </si>
  <si>
    <t>（六）住房保障脱贫</t>
  </si>
  <si>
    <t>4.6.1</t>
  </si>
  <si>
    <t>危房改造</t>
  </si>
  <si>
    <t>住建局</t>
  </si>
  <si>
    <t>（七）保险救助脱贫</t>
  </si>
  <si>
    <t>（八）其他</t>
  </si>
  <si>
    <t>五、特殊救助</t>
  </si>
  <si>
    <t>（一）临时救助</t>
  </si>
  <si>
    <t>（二）灾害救助</t>
  </si>
  <si>
    <t>（三）残疾人救助</t>
  </si>
  <si>
    <t>5.3.1</t>
  </si>
  <si>
    <t>残疾人补贴</t>
  </si>
  <si>
    <t>5.3.2</t>
  </si>
  <si>
    <t>残疾人障碍保障</t>
  </si>
  <si>
    <t>（四）孤儿和困境儿童救助</t>
  </si>
  <si>
    <t>（五）教育救助</t>
  </si>
  <si>
    <t>（六）医疗救助</t>
  </si>
  <si>
    <t>附表2</t>
  </si>
  <si>
    <r>
      <t>河南省</t>
    </r>
    <r>
      <rPr>
        <u val="single"/>
        <sz val="16"/>
        <color indexed="8"/>
        <rFont val="方正小标宋简体"/>
        <family val="0"/>
      </rPr>
      <t>濮阳</t>
    </r>
    <r>
      <rPr>
        <sz val="16"/>
        <color indexed="8"/>
        <rFont val="方正小标宋简体"/>
        <family val="0"/>
      </rPr>
      <t>市</t>
    </r>
    <r>
      <rPr>
        <u val="single"/>
        <sz val="16"/>
        <color indexed="8"/>
        <rFont val="方正小标宋简体"/>
        <family val="0"/>
      </rPr>
      <t>濮阳</t>
    </r>
    <r>
      <rPr>
        <sz val="16"/>
        <color indexed="8"/>
        <rFont val="方正小标宋简体"/>
        <family val="0"/>
      </rPr>
      <t>县（区）2018年度脱贫攻坚项目库强化脱贫保障项目统计表</t>
    </r>
  </si>
  <si>
    <t>一、交通</t>
  </si>
  <si>
    <t>（一）农村公路</t>
  </si>
  <si>
    <t>1.县乡公路</t>
  </si>
  <si>
    <t>2.村内道路</t>
  </si>
  <si>
    <t>1.1.2.1</t>
  </si>
  <si>
    <t>王称堌镇王庄村道路</t>
  </si>
  <si>
    <t>1.1.2.2</t>
  </si>
  <si>
    <t>王称堌镇武祥屯村道路</t>
  </si>
  <si>
    <t>1.1.2.3</t>
  </si>
  <si>
    <t>王称堌镇温庄村、辛楼村道路</t>
  </si>
  <si>
    <t>1.1.2.4</t>
  </si>
  <si>
    <t>王称堌镇高庄村、胡楼村道路</t>
  </si>
  <si>
    <t>1.1.2.5</t>
  </si>
  <si>
    <t>白堽乡庞楼村、宋河渠村、李密城村道路</t>
  </si>
  <si>
    <t>1.1.2.6</t>
  </si>
  <si>
    <t>白堽乡西常占村、宗寨村、梨园乡殷庄村、北马李村、南王庄村道路</t>
  </si>
  <si>
    <t>1.1.2.7</t>
  </si>
  <si>
    <t>徐镇镇王定村、屠八劝村道路</t>
  </si>
  <si>
    <t>1.1.2.8</t>
  </si>
  <si>
    <t>徐镇镇廉八劝村道路</t>
  </si>
  <si>
    <t>1.1.2.9</t>
  </si>
  <si>
    <t>徐镇镇翟忠陵村、习城乡徐寨村、梁庄乡袁楼村</t>
  </si>
  <si>
    <t>1.1.2.10</t>
  </si>
  <si>
    <t>文留镇左枣林村、户部寨镇杨李店村道路</t>
  </si>
  <si>
    <t>1.1.2.11</t>
  </si>
  <si>
    <t>文留镇赵庄村道路</t>
  </si>
  <si>
    <t>1.1.2.12</t>
  </si>
  <si>
    <t>梨园乡西孙集村坑塘治理、白堽乡王柳村基础设施、白堽乡张密城村道路</t>
  </si>
  <si>
    <t>平方米/立方米</t>
  </si>
  <si>
    <t>道路4661.25平方米，坑塘治理9825立方米</t>
  </si>
  <si>
    <t>1.1.2.13</t>
  </si>
  <si>
    <t>王称堌镇北李庄桥梁</t>
  </si>
  <si>
    <t>座</t>
  </si>
  <si>
    <t>1.1.2.14</t>
  </si>
  <si>
    <t>子岸镇齐劝村道路</t>
  </si>
  <si>
    <t>1.1.2.15</t>
  </si>
  <si>
    <t>郎中乡前赵屯村道路</t>
  </si>
  <si>
    <t>1.1.2.16</t>
  </si>
  <si>
    <t>习城乡南五庄村道路</t>
  </si>
  <si>
    <t>1.1.2.17</t>
  </si>
  <si>
    <t>海通乡商锁城村广场、河渠硬化</t>
  </si>
  <si>
    <t>平方米/米</t>
  </si>
  <si>
    <t>广场2750平方米，河渠硬化350米</t>
  </si>
  <si>
    <t>1.1.2.18</t>
  </si>
  <si>
    <t>王称堌镇漫渡村道路、徐镇镇聂大寨村下水道</t>
  </si>
  <si>
    <t>道路4370平方米，下水道641米</t>
  </si>
  <si>
    <t>1.1.2.19</t>
  </si>
  <si>
    <t>2017年尾工</t>
  </si>
  <si>
    <t>M2</t>
  </si>
  <si>
    <t>财政局、交通局、扶贫办</t>
  </si>
  <si>
    <t>1.1.2.20</t>
  </si>
  <si>
    <t>村组道路、路灯</t>
  </si>
  <si>
    <t>财政局</t>
  </si>
  <si>
    <t>1.1.2.21</t>
  </si>
  <si>
    <t>村组道路建设</t>
  </si>
  <si>
    <t>各乡镇</t>
  </si>
  <si>
    <t>（二）普通干线公路</t>
  </si>
  <si>
    <t>（三）公路运输场站</t>
  </si>
  <si>
    <t>（四）内河水运</t>
  </si>
  <si>
    <t>（五）其他</t>
  </si>
  <si>
    <t>贫困村延伸经营补贴</t>
  </si>
  <si>
    <t>交通局</t>
  </si>
  <si>
    <t>二、水利</t>
  </si>
  <si>
    <t>（一）防灾减灾工程</t>
  </si>
  <si>
    <t>（二）农田水利</t>
  </si>
  <si>
    <t>1.新建大型灌区</t>
  </si>
  <si>
    <t>2.大中型灌溉续建配套与节水改造</t>
  </si>
  <si>
    <t>2.2.2.1</t>
  </si>
  <si>
    <t>南小堤灌区移动提灌站用电专线、引黄灌区移动提灌剩余工程</t>
  </si>
  <si>
    <t>10条泵船
制安的剩
余工程；
6.2千米高压线路及附属工程</t>
  </si>
  <si>
    <t>因提灌泵船和泵船电力专线为解决灌区农业用水问题，不涉及具体的贫困村和贫困户，受益范围为南小堤灌区11个乡镇、374个行政村，38万人，48.21万亩耕地</t>
  </si>
  <si>
    <t>水利局</t>
  </si>
  <si>
    <t>3.小型农田水利项目</t>
  </si>
  <si>
    <t>2.2.3.1</t>
  </si>
  <si>
    <t>濮阳县引黄口改建项目</t>
  </si>
  <si>
    <t>维修、新建8座进水闸，1座提灌站及泵船附属管理工程</t>
  </si>
  <si>
    <t>该项目是解决黄河滩区农业灌溉用水问题，不涉及具体的贫困村和贫困户。</t>
  </si>
  <si>
    <t>受益
乡镇</t>
  </si>
  <si>
    <t>2.2.3.2</t>
  </si>
  <si>
    <t>桥梁机井等建设</t>
  </si>
  <si>
    <t>水利局、财政局</t>
  </si>
  <si>
    <t>（三）农村饮水安全巩固提升工程</t>
  </si>
  <si>
    <t>2.3.1</t>
  </si>
  <si>
    <t>安全饮水</t>
  </si>
  <si>
    <t>三、电力</t>
  </si>
  <si>
    <t>（一）深度贫困村</t>
  </si>
  <si>
    <t>3.1.1</t>
  </si>
  <si>
    <t>深度贫困村电力建设</t>
  </si>
  <si>
    <t>供电局</t>
  </si>
  <si>
    <t>3.1.1.1</t>
  </si>
  <si>
    <t>濮阳县渠村乡大闵城行政村农网改造工程</t>
  </si>
  <si>
    <t>新建配变1台，容量200千伏安，新建改造400伏线路500米。</t>
  </si>
  <si>
    <t>新建改造</t>
  </si>
  <si>
    <t>3.1.1.2</t>
  </si>
  <si>
    <t>濮阳县徐镇镇晁庄村行政村农网改造工程</t>
  </si>
  <si>
    <t>新建改造10千伏线路350米，新建配变1台，容量200千伏安，新建改造400伏线路100米。</t>
  </si>
  <si>
    <t>3.1.1.3</t>
  </si>
  <si>
    <t>濮阳县梨园乡南辛庄行政村农网改造工程</t>
  </si>
  <si>
    <t>新建改造10千伏线路250米，新建配变1台，容量100千伏安。</t>
  </si>
  <si>
    <t>3.1.1.4</t>
  </si>
  <si>
    <t>濮阳县梨园乡梁寨行政村农网改造工程</t>
  </si>
  <si>
    <t>新建改造10千伏线路500米，新建配变1台，容量200千伏安，新建改造400伏线路500米。</t>
  </si>
  <si>
    <t>3.1.1.5</t>
  </si>
  <si>
    <t>濮阳县渠村乡陈寨行政村农网改造工程</t>
  </si>
  <si>
    <t>新建改造10千伏线路400米，新建配变3台，容量600千伏安，新建改造400伏线路3830米。</t>
  </si>
  <si>
    <t>3.1.1.6</t>
  </si>
  <si>
    <t>濮阳县梨园乡殷庄行政村农网改造工程</t>
  </si>
  <si>
    <t>新建改造10千伏线路370米，改造配变1台，容量200千伏安。</t>
  </si>
  <si>
    <t>3.1.1.7</t>
  </si>
  <si>
    <t>濮阳县王称堌马刘庄行政村农网改造工程</t>
  </si>
  <si>
    <t>新建改造400伏线路240米。</t>
  </si>
  <si>
    <t>3.1.1.8</t>
  </si>
  <si>
    <t>濮阳县渠村乡后园行政村农网改造工程</t>
  </si>
  <si>
    <t>3.1.1.9</t>
  </si>
  <si>
    <t>濮阳县徐镇镇王定行政村村农网改造工程</t>
  </si>
  <si>
    <t>新建改造400伏线路170米。</t>
  </si>
  <si>
    <t>3.1.1.10</t>
  </si>
  <si>
    <t>濮阳县徐镇镇南习行政村农网改造工程</t>
  </si>
  <si>
    <t>改造配变1台，容量200千伏安，新建改造400伏线路240米。</t>
  </si>
  <si>
    <t>3.1.1.11</t>
  </si>
  <si>
    <t>濮阳县王称堌镇孟楼行政村农网改造工程</t>
  </si>
  <si>
    <t>新建改造400伏线路90米。</t>
  </si>
  <si>
    <t>3.1.1.12</t>
  </si>
  <si>
    <t>濮阳市濮阳县王称堌镇马张庄行政村农网改造工程</t>
  </si>
  <si>
    <t>新建改造400伏线路120米。</t>
  </si>
  <si>
    <t>3.1.1.13</t>
  </si>
  <si>
    <t>濮阳市濮阳县渠村乡前园行政村农网改造工程</t>
  </si>
  <si>
    <t>新建改造400伏线路140米。</t>
  </si>
  <si>
    <t>3.1.1.14</t>
  </si>
  <si>
    <t>濮阳市濮阳县渠村乡刘闵城行政村农网改造工程</t>
  </si>
  <si>
    <t>新建配变2台，容量400千伏安，新建改造400伏线路1960米。</t>
  </si>
  <si>
    <t>四、通信网络</t>
  </si>
  <si>
    <t>五、文化服务</t>
  </si>
  <si>
    <t>（一）县级图书馆、文化馆建设</t>
  </si>
  <si>
    <t>（二）乡镇综合文化站建设</t>
  </si>
  <si>
    <t>（三）村级综合性文化服务中心建设</t>
  </si>
  <si>
    <t>体育器材（见附表2）</t>
  </si>
  <si>
    <t>体育局</t>
  </si>
  <si>
    <t>村级综合性文化服务中心建设</t>
  </si>
  <si>
    <t>5.3.3</t>
  </si>
  <si>
    <t>广播电视户户通</t>
  </si>
  <si>
    <t>5.3.4</t>
  </si>
  <si>
    <t>农家书屋建设</t>
  </si>
  <si>
    <t>5.3.5</t>
  </si>
  <si>
    <t>百场千村演出孝道教育</t>
  </si>
  <si>
    <t>六、土地与环境整理</t>
  </si>
  <si>
    <t>（一）土地整治工程</t>
  </si>
  <si>
    <t>6.1.1</t>
  </si>
  <si>
    <t>渠村海通高标准农田</t>
  </si>
  <si>
    <t>（二）农村环境整治工程</t>
  </si>
  <si>
    <t>八公桥</t>
  </si>
  <si>
    <t>七、农村能源</t>
  </si>
  <si>
    <t>7。1</t>
  </si>
  <si>
    <t>大型沼气</t>
  </si>
  <si>
    <t>立方米</t>
  </si>
  <si>
    <t>八、教育</t>
  </si>
  <si>
    <t>九、医疗卫生</t>
  </si>
  <si>
    <t>（一）贫困地区“五个一”标准化建设</t>
  </si>
  <si>
    <t>9.1.1</t>
  </si>
  <si>
    <t>村标准化卫生室</t>
  </si>
  <si>
    <t>卫计委</t>
  </si>
  <si>
    <t>十、生态保护工程</t>
  </si>
  <si>
    <t>（一）退耕还林还草工程</t>
  </si>
  <si>
    <t>（二）水土保持工程</t>
  </si>
  <si>
    <t>（三）天然林工程</t>
  </si>
  <si>
    <t>（四）湿地保护与恢复工程</t>
  </si>
  <si>
    <t>10.5.1</t>
  </si>
  <si>
    <t>贫困户六改一增</t>
  </si>
  <si>
    <t>10.5.2</t>
  </si>
  <si>
    <t>村容村貌提升</t>
  </si>
  <si>
    <t>各乡镇、财政局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</si>
</sst>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b/>
      <sz val="16"/>
      <color indexed="8"/>
      <name val="宋体"/>
      <family val="0"/>
    </font>
    <font>
      <sz val="10"/>
      <color indexed="10"/>
      <name val="黑体"/>
      <family val="0"/>
    </font>
    <font>
      <b/>
      <sz val="10"/>
      <color indexed="8"/>
      <name val="黑体"/>
      <family val="0"/>
    </font>
    <font>
      <b/>
      <sz val="10"/>
      <color indexed="25"/>
      <name val="黑体"/>
      <family val="0"/>
    </font>
    <font>
      <b/>
      <sz val="10"/>
      <name val="黑体"/>
      <family val="0"/>
    </font>
    <font>
      <sz val="10"/>
      <name val="黑体"/>
      <family val="0"/>
    </font>
    <font>
      <sz val="9"/>
      <name val="宋体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60"/>
      <name val="黑体"/>
      <family val="0"/>
    </font>
    <font>
      <sz val="10"/>
      <color indexed="54"/>
      <name val="黑体"/>
      <family val="0"/>
    </font>
    <font>
      <sz val="10"/>
      <color indexed="57"/>
      <name val="黑体"/>
      <family val="0"/>
    </font>
    <font>
      <sz val="10"/>
      <color indexed="25"/>
      <name val="黑体"/>
      <family val="0"/>
    </font>
    <font>
      <sz val="11"/>
      <color indexed="25"/>
      <name val="Tahoma"/>
      <family val="2"/>
    </font>
    <font>
      <b/>
      <sz val="10"/>
      <color indexed="57"/>
      <name val="黑体"/>
      <family val="0"/>
    </font>
    <font>
      <sz val="11"/>
      <color indexed="60"/>
      <name val="Tahoma"/>
      <family val="2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6"/>
      <color indexed="8"/>
      <name val="方正小标宋简体"/>
      <family val="0"/>
    </font>
    <font>
      <sz val="10"/>
      <color rgb="FFFF0000"/>
      <name val="黑体"/>
      <family val="0"/>
    </font>
    <font>
      <sz val="10"/>
      <color theme="5" tint="-0.24997000396251678"/>
      <name val="黑体"/>
      <family val="0"/>
    </font>
    <font>
      <sz val="11"/>
      <color theme="5" tint="-0.2499700039625167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8" fillId="8" borderId="0" applyNumberFormat="0" applyBorder="0" applyAlignment="0" applyProtection="0"/>
    <xf numFmtId="0" fontId="34" fillId="0" borderId="5" applyNumberFormat="0" applyFill="0" applyAlignment="0" applyProtection="0"/>
    <xf numFmtId="0" fontId="28" fillId="9" borderId="0" applyNumberFormat="0" applyBorder="0" applyAlignment="0" applyProtection="0"/>
    <xf numFmtId="0" fontId="41" fillId="10" borderId="6" applyNumberFormat="0" applyAlignment="0" applyProtection="0"/>
    <xf numFmtId="0" fontId="37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28" fillId="12" borderId="0" applyNumberFormat="0" applyBorder="0" applyAlignment="0" applyProtection="0"/>
    <xf numFmtId="0" fontId="43" fillId="0" borderId="8" applyNumberFormat="0" applyFill="0" applyAlignment="0" applyProtection="0"/>
    <xf numFmtId="0" fontId="40" fillId="0" borderId="9" applyNumberFormat="0" applyFill="0" applyAlignment="0" applyProtection="0"/>
    <xf numFmtId="0" fontId="44" fillId="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5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0" fillId="25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85" zoomScaleNormal="85" workbookViewId="0" topLeftCell="A1">
      <pane ySplit="9" topLeftCell="A10" activePane="bottomLeft" state="frozen"/>
      <selection pane="bottomLeft" activeCell="I9" sqref="I9"/>
    </sheetView>
  </sheetViews>
  <sheetFormatPr defaultColWidth="9.00390625" defaultRowHeight="14.25"/>
  <cols>
    <col min="1" max="1" width="30.875" style="5" customWidth="1"/>
    <col min="2" max="2" width="25.75390625" style="5" customWidth="1"/>
    <col min="3" max="3" width="5.625" style="5" customWidth="1"/>
    <col min="4" max="4" width="8.75390625" style="5" customWidth="1"/>
    <col min="5" max="5" width="6.00390625" style="5" customWidth="1"/>
    <col min="6" max="6" width="5.25390625" style="5" customWidth="1"/>
    <col min="7" max="7" width="5.875" style="5" customWidth="1"/>
    <col min="8" max="8" width="9.375" style="5" customWidth="1"/>
    <col min="9" max="9" width="9.125" style="5" customWidth="1"/>
    <col min="10" max="10" width="7.50390625" style="5" customWidth="1"/>
    <col min="11" max="11" width="9.25390625" style="5" customWidth="1"/>
    <col min="12" max="13" width="5.50390625" style="5" customWidth="1"/>
    <col min="14" max="14" width="7.50390625" style="5" customWidth="1"/>
    <col min="15" max="15" width="10.125" style="5" customWidth="1"/>
    <col min="16" max="19" width="7.75390625" style="5" customWidth="1"/>
    <col min="20" max="22" width="6.375" style="5" customWidth="1"/>
    <col min="23" max="26" width="7.75390625" style="5" customWidth="1"/>
    <col min="27" max="27" width="5.00390625" style="5" customWidth="1"/>
    <col min="28" max="28" width="9.00390625" style="5" customWidth="1"/>
    <col min="29" max="29" width="9.625" style="5" customWidth="1"/>
    <col min="30" max="30" width="8.00390625" style="5" customWidth="1"/>
    <col min="31" max="16384" width="9.00390625" style="5" customWidth="1"/>
  </cols>
  <sheetData>
    <row r="1" spans="1:2" ht="22.5" customHeight="1">
      <c r="A1" s="7" t="s">
        <v>0</v>
      </c>
      <c r="B1" s="8"/>
    </row>
    <row r="2" spans="1:31" s="1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" customFormat="1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48" t="s">
        <v>2</v>
      </c>
      <c r="Y3" s="48"/>
      <c r="AC3" s="51" t="s">
        <v>3</v>
      </c>
      <c r="AD3" s="51"/>
      <c r="AE3" s="53"/>
    </row>
    <row r="4" spans="1:31" s="2" customFormat="1" ht="21" customHeight="1">
      <c r="A4" s="13" t="s">
        <v>4</v>
      </c>
      <c r="B4" s="15" t="s">
        <v>5</v>
      </c>
      <c r="C4" s="13" t="s">
        <v>6</v>
      </c>
      <c r="D4" s="13" t="s">
        <v>7</v>
      </c>
      <c r="E4" s="14" t="s">
        <v>8</v>
      </c>
      <c r="F4" s="14" t="s">
        <v>9</v>
      </c>
      <c r="G4" s="14" t="s">
        <v>10</v>
      </c>
      <c r="H4" s="13" t="s">
        <v>11</v>
      </c>
      <c r="I4" s="11" t="s">
        <v>12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96"/>
    </row>
    <row r="5" spans="1:31" s="2" customFormat="1" ht="21" customHeight="1">
      <c r="A5" s="16"/>
      <c r="B5" s="18"/>
      <c r="C5" s="16"/>
      <c r="D5" s="16"/>
      <c r="E5" s="17"/>
      <c r="F5" s="17"/>
      <c r="G5" s="17"/>
      <c r="H5" s="16"/>
      <c r="I5" s="11" t="s">
        <v>13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14</v>
      </c>
      <c r="W5" s="11"/>
      <c r="X5" s="11"/>
      <c r="Y5" s="11"/>
      <c r="Z5" s="11"/>
      <c r="AA5" s="11"/>
      <c r="AB5" s="11" t="s">
        <v>15</v>
      </c>
      <c r="AC5" s="11"/>
      <c r="AD5" s="13" t="s">
        <v>16</v>
      </c>
      <c r="AE5" s="14" t="s">
        <v>17</v>
      </c>
    </row>
    <row r="6" spans="1:31" s="2" customFormat="1" ht="21" customHeight="1">
      <c r="A6" s="16"/>
      <c r="B6" s="18"/>
      <c r="C6" s="16"/>
      <c r="D6" s="16"/>
      <c r="E6" s="17"/>
      <c r="F6" s="17"/>
      <c r="G6" s="17"/>
      <c r="H6" s="16"/>
      <c r="I6" s="14" t="s">
        <v>18</v>
      </c>
      <c r="J6" s="11" t="s">
        <v>19</v>
      </c>
      <c r="K6" s="11"/>
      <c r="L6" s="11"/>
      <c r="M6" s="11"/>
      <c r="N6" s="11" t="s">
        <v>20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6"/>
      <c r="AE6" s="17"/>
    </row>
    <row r="7" spans="1:31" s="2" customFormat="1" ht="21" customHeight="1">
      <c r="A7" s="16"/>
      <c r="B7" s="18"/>
      <c r="C7" s="16"/>
      <c r="D7" s="16"/>
      <c r="E7" s="17"/>
      <c r="F7" s="17"/>
      <c r="G7" s="17"/>
      <c r="H7" s="16"/>
      <c r="I7" s="17"/>
      <c r="J7" s="13" t="s">
        <v>21</v>
      </c>
      <c r="K7" s="14" t="s">
        <v>22</v>
      </c>
      <c r="L7" s="13" t="s">
        <v>23</v>
      </c>
      <c r="M7" s="13" t="s">
        <v>24</v>
      </c>
      <c r="N7" s="13" t="s">
        <v>21</v>
      </c>
      <c r="O7" s="46" t="s">
        <v>22</v>
      </c>
      <c r="P7" s="47"/>
      <c r="Q7" s="47"/>
      <c r="R7" s="47"/>
      <c r="S7" s="49"/>
      <c r="T7" s="13" t="s">
        <v>23</v>
      </c>
      <c r="U7" s="13" t="s">
        <v>24</v>
      </c>
      <c r="V7" s="13" t="s">
        <v>25</v>
      </c>
      <c r="W7" s="13" t="s">
        <v>26</v>
      </c>
      <c r="X7" s="13" t="s">
        <v>27</v>
      </c>
      <c r="Y7" s="13" t="s">
        <v>28</v>
      </c>
      <c r="Z7" s="13" t="s">
        <v>29</v>
      </c>
      <c r="AA7" s="13" t="s">
        <v>30</v>
      </c>
      <c r="AB7" s="13" t="s">
        <v>31</v>
      </c>
      <c r="AC7" s="13" t="s">
        <v>32</v>
      </c>
      <c r="AD7" s="16"/>
      <c r="AE7" s="17"/>
    </row>
    <row r="8" spans="1:31" s="2" customFormat="1" ht="21" customHeight="1">
      <c r="A8" s="19"/>
      <c r="B8" s="21"/>
      <c r="C8" s="19"/>
      <c r="D8" s="19"/>
      <c r="E8" s="20"/>
      <c r="F8" s="20"/>
      <c r="G8" s="20"/>
      <c r="H8" s="19"/>
      <c r="I8" s="20"/>
      <c r="J8" s="19"/>
      <c r="K8" s="20"/>
      <c r="L8" s="19"/>
      <c r="M8" s="19"/>
      <c r="N8" s="19"/>
      <c r="O8" s="11" t="s">
        <v>33</v>
      </c>
      <c r="P8" s="11" t="s">
        <v>34</v>
      </c>
      <c r="Q8" s="11" t="s">
        <v>35</v>
      </c>
      <c r="R8" s="11" t="s">
        <v>36</v>
      </c>
      <c r="S8" s="11" t="s">
        <v>37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</row>
    <row r="9" spans="1:31" s="77" customFormat="1" ht="33.75" customHeight="1">
      <c r="A9" s="86" t="s">
        <v>25</v>
      </c>
      <c r="B9" s="86"/>
      <c r="C9" s="86" t="s">
        <v>2</v>
      </c>
      <c r="D9" s="86"/>
      <c r="E9" s="86"/>
      <c r="F9" s="86"/>
      <c r="G9" s="86"/>
      <c r="H9" s="86">
        <f>H10+H24+H58+H62+H94</f>
        <v>52419.28</v>
      </c>
      <c r="I9" s="86">
        <f>I10+I24+I58+I62+I94</f>
        <v>52419.28</v>
      </c>
      <c r="J9" s="86">
        <f>J10+J24+J58+J62+J94</f>
        <v>7696.28</v>
      </c>
      <c r="K9" s="86">
        <f>K10+K24+K58+K62+K94</f>
        <v>6741.48</v>
      </c>
      <c r="L9" s="86">
        <f>L10+L24+L58+L62+L94</f>
        <v>848.8</v>
      </c>
      <c r="M9" s="86">
        <f>M10+M24+M58+M62+M94</f>
        <v>106</v>
      </c>
      <c r="N9" s="86">
        <f>N10+N24+N58+N62+N94</f>
        <v>44723</v>
      </c>
      <c r="O9" s="86">
        <f>O10+O24+O58+O62+O94</f>
        <v>42993</v>
      </c>
      <c r="P9" s="86"/>
      <c r="Q9" s="86"/>
      <c r="R9" s="86"/>
      <c r="S9" s="86"/>
      <c r="T9" s="86"/>
      <c r="U9" s="86">
        <f>U10+U24+U58+U62+U94</f>
        <v>1730</v>
      </c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s="2" customFormat="1" ht="33.75" customHeight="1">
      <c r="A10" s="38" t="s">
        <v>38</v>
      </c>
      <c r="B10" s="23"/>
      <c r="C10" s="23"/>
      <c r="D10" s="23"/>
      <c r="E10" s="23"/>
      <c r="F10" s="23"/>
      <c r="G10" s="23"/>
      <c r="H10" s="38">
        <f>H11+H14+H16+H17+H18+H21</f>
        <v>10411.279999999999</v>
      </c>
      <c r="I10" s="38">
        <f aca="true" t="shared" si="0" ref="I10:O10">I11+I14+I16+I17+I18+I21</f>
        <v>10411.279999999999</v>
      </c>
      <c r="J10" s="38">
        <f t="shared" si="0"/>
        <v>871.28</v>
      </c>
      <c r="K10" s="38">
        <f t="shared" si="0"/>
        <v>871.28</v>
      </c>
      <c r="L10" s="38"/>
      <c r="M10" s="38"/>
      <c r="N10" s="38">
        <f t="shared" si="0"/>
        <v>9540</v>
      </c>
      <c r="O10" s="38">
        <f t="shared" si="0"/>
        <v>9540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78" customFormat="1" ht="33.75" customHeight="1">
      <c r="A11" s="87" t="s">
        <v>39</v>
      </c>
      <c r="B11" s="88"/>
      <c r="C11" s="88"/>
      <c r="D11" s="88"/>
      <c r="E11" s="88"/>
      <c r="F11" s="88"/>
      <c r="G11" s="88"/>
      <c r="H11" s="87">
        <f>SUM(H12:H13)</f>
        <v>448.78</v>
      </c>
      <c r="I11" s="87">
        <f aca="true" t="shared" si="1" ref="I11:O11">SUM(I12:I13)</f>
        <v>448.78</v>
      </c>
      <c r="J11" s="87">
        <f t="shared" si="1"/>
        <v>71.28</v>
      </c>
      <c r="K11" s="87">
        <f t="shared" si="1"/>
        <v>71.28</v>
      </c>
      <c r="L11" s="87"/>
      <c r="M11" s="87"/>
      <c r="N11" s="87">
        <f t="shared" si="1"/>
        <v>377.5</v>
      </c>
      <c r="O11" s="87">
        <f t="shared" si="1"/>
        <v>377.5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79" customFormat="1" ht="33.75" customHeight="1">
      <c r="A12" s="89" t="s">
        <v>40</v>
      </c>
      <c r="B12" s="27" t="s">
        <v>41</v>
      </c>
      <c r="C12" s="27" t="s">
        <v>42</v>
      </c>
      <c r="D12" s="27">
        <v>891</v>
      </c>
      <c r="E12" s="27">
        <v>0.08</v>
      </c>
      <c r="F12" s="27">
        <v>2018</v>
      </c>
      <c r="G12" s="27" t="s">
        <v>43</v>
      </c>
      <c r="H12" s="27">
        <v>71.28</v>
      </c>
      <c r="I12" s="27">
        <v>71.28</v>
      </c>
      <c r="J12" s="27">
        <v>71.28</v>
      </c>
      <c r="K12" s="27">
        <v>71.28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>
        <v>20</v>
      </c>
      <c r="AC12" s="27">
        <v>891</v>
      </c>
      <c r="AD12" s="27" t="s">
        <v>44</v>
      </c>
      <c r="AE12" s="97"/>
    </row>
    <row r="13" spans="1:31" s="79" customFormat="1" ht="33.75" customHeight="1">
      <c r="A13" s="89" t="s">
        <v>45</v>
      </c>
      <c r="B13" s="27" t="s">
        <v>46</v>
      </c>
      <c r="C13" s="27" t="s">
        <v>42</v>
      </c>
      <c r="D13" s="27">
        <v>2358</v>
      </c>
      <c r="E13" s="27"/>
      <c r="F13" s="27">
        <v>2018</v>
      </c>
      <c r="G13" s="27" t="s">
        <v>43</v>
      </c>
      <c r="H13" s="27">
        <v>377.5</v>
      </c>
      <c r="I13" s="27">
        <v>377.5</v>
      </c>
      <c r="J13" s="27"/>
      <c r="K13" s="27"/>
      <c r="L13" s="27"/>
      <c r="M13" s="27"/>
      <c r="N13" s="27">
        <v>377.5</v>
      </c>
      <c r="O13" s="27">
        <v>377.5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>
        <v>8200</v>
      </c>
      <c r="AD13" s="27" t="s">
        <v>47</v>
      </c>
      <c r="AE13" s="97"/>
    </row>
    <row r="14" spans="1:31" s="78" customFormat="1" ht="33.75" customHeight="1">
      <c r="A14" s="87" t="s">
        <v>48</v>
      </c>
      <c r="B14" s="88"/>
      <c r="C14" s="88"/>
      <c r="D14" s="88"/>
      <c r="E14" s="88"/>
      <c r="F14" s="88"/>
      <c r="G14" s="27"/>
      <c r="H14" s="87">
        <f>H15</f>
        <v>562.5</v>
      </c>
      <c r="I14" s="87">
        <f aca="true" t="shared" si="2" ref="I14:O14">I15</f>
        <v>562.5</v>
      </c>
      <c r="J14" s="87">
        <f t="shared" si="2"/>
        <v>300</v>
      </c>
      <c r="K14" s="87">
        <f t="shared" si="2"/>
        <v>300</v>
      </c>
      <c r="L14" s="87"/>
      <c r="M14" s="87"/>
      <c r="N14" s="87">
        <f t="shared" si="2"/>
        <v>262.5</v>
      </c>
      <c r="O14" s="87">
        <f t="shared" si="2"/>
        <v>262.5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98"/>
    </row>
    <row r="15" spans="1:31" s="78" customFormat="1" ht="33.75" customHeight="1">
      <c r="A15" s="88" t="s">
        <v>49</v>
      </c>
      <c r="B15" s="36" t="s">
        <v>50</v>
      </c>
      <c r="C15" s="36" t="s">
        <v>42</v>
      </c>
      <c r="D15" s="36">
        <v>1875</v>
      </c>
      <c r="E15" s="36">
        <v>0.3</v>
      </c>
      <c r="F15" s="36">
        <v>2018</v>
      </c>
      <c r="G15" s="27" t="s">
        <v>43</v>
      </c>
      <c r="H15" s="36">
        <v>562.5</v>
      </c>
      <c r="I15" s="36">
        <v>562.5</v>
      </c>
      <c r="J15" s="36">
        <v>300</v>
      </c>
      <c r="K15" s="36">
        <v>300</v>
      </c>
      <c r="L15" s="36"/>
      <c r="M15" s="36"/>
      <c r="N15" s="36">
        <v>262.5</v>
      </c>
      <c r="O15" s="36">
        <v>262.5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>
        <v>6500</v>
      </c>
      <c r="AD15" s="27" t="s">
        <v>47</v>
      </c>
      <c r="AE15" s="98"/>
    </row>
    <row r="16" spans="1:31" s="78" customFormat="1" ht="33.75" customHeight="1">
      <c r="A16" s="87" t="s">
        <v>51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98"/>
    </row>
    <row r="17" spans="1:31" s="78" customFormat="1" ht="33.75" customHeight="1">
      <c r="A17" s="87" t="s">
        <v>52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98"/>
    </row>
    <row r="18" spans="1:31" s="78" customFormat="1" ht="33.75" customHeight="1">
      <c r="A18" s="87" t="s">
        <v>53</v>
      </c>
      <c r="B18" s="88"/>
      <c r="C18" s="88"/>
      <c r="D18" s="88"/>
      <c r="E18" s="88"/>
      <c r="F18" s="88"/>
      <c r="G18" s="88"/>
      <c r="H18" s="87">
        <f>SUM(H19:H20)</f>
        <v>2900</v>
      </c>
      <c r="I18" s="87">
        <f aca="true" t="shared" si="3" ref="I18:O18">SUM(I19:I20)</f>
        <v>2900</v>
      </c>
      <c r="J18" s="87">
        <f t="shared" si="3"/>
        <v>500</v>
      </c>
      <c r="K18" s="87">
        <f t="shared" si="3"/>
        <v>500</v>
      </c>
      <c r="L18" s="87"/>
      <c r="M18" s="87"/>
      <c r="N18" s="87">
        <f t="shared" si="3"/>
        <v>2400</v>
      </c>
      <c r="O18" s="87">
        <f t="shared" si="3"/>
        <v>2400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98"/>
    </row>
    <row r="19" spans="1:31" s="79" customFormat="1" ht="33.75" customHeight="1">
      <c r="A19" s="66" t="s">
        <v>54</v>
      </c>
      <c r="B19" s="66" t="s">
        <v>55</v>
      </c>
      <c r="C19" s="66"/>
      <c r="D19" s="66"/>
      <c r="E19" s="66"/>
      <c r="F19" s="66">
        <v>2018</v>
      </c>
      <c r="G19" s="66" t="s">
        <v>43</v>
      </c>
      <c r="H19" s="66">
        <v>2400</v>
      </c>
      <c r="I19" s="66">
        <v>2400</v>
      </c>
      <c r="J19" s="66"/>
      <c r="K19" s="66"/>
      <c r="L19" s="66"/>
      <c r="M19" s="66"/>
      <c r="N19" s="66">
        <v>2400</v>
      </c>
      <c r="O19" s="66">
        <v>2400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 t="s">
        <v>56</v>
      </c>
      <c r="AE19" s="99"/>
    </row>
    <row r="20" spans="1:31" s="79" customFormat="1" ht="33.75" customHeight="1">
      <c r="A20" s="66" t="s">
        <v>57</v>
      </c>
      <c r="B20" s="66" t="s">
        <v>58</v>
      </c>
      <c r="C20" s="66" t="s">
        <v>59</v>
      </c>
      <c r="D20" s="66">
        <v>1660</v>
      </c>
      <c r="E20" s="66"/>
      <c r="F20" s="66">
        <v>2018</v>
      </c>
      <c r="G20" s="66" t="s">
        <v>43</v>
      </c>
      <c r="H20" s="66">
        <v>500</v>
      </c>
      <c r="I20" s="66">
        <v>500</v>
      </c>
      <c r="J20" s="66">
        <v>500</v>
      </c>
      <c r="K20" s="66">
        <v>500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 t="s">
        <v>47</v>
      </c>
      <c r="AE20" s="99"/>
    </row>
    <row r="21" spans="1:31" s="78" customFormat="1" ht="33.75" customHeight="1">
      <c r="A21" s="87" t="s">
        <v>60</v>
      </c>
      <c r="B21" s="88"/>
      <c r="C21" s="88"/>
      <c r="D21" s="88"/>
      <c r="E21" s="88"/>
      <c r="F21" s="88"/>
      <c r="G21" s="88"/>
      <c r="H21" s="87">
        <f>SUM(H22:H23)</f>
        <v>6500</v>
      </c>
      <c r="I21" s="87">
        <f aca="true" t="shared" si="4" ref="I21:O21">SUM(I22:I23)</f>
        <v>6500</v>
      </c>
      <c r="J21" s="87"/>
      <c r="K21" s="87"/>
      <c r="L21" s="87"/>
      <c r="M21" s="87"/>
      <c r="N21" s="87">
        <f t="shared" si="4"/>
        <v>6500</v>
      </c>
      <c r="O21" s="87">
        <f t="shared" si="4"/>
        <v>6500</v>
      </c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98"/>
    </row>
    <row r="22" spans="1:31" s="78" customFormat="1" ht="33.75" customHeight="1">
      <c r="A22" s="66" t="s">
        <v>61</v>
      </c>
      <c r="B22" s="66" t="s">
        <v>62</v>
      </c>
      <c r="C22" s="66" t="s">
        <v>42</v>
      </c>
      <c r="D22" s="66">
        <v>30000</v>
      </c>
      <c r="E22" s="66"/>
      <c r="F22" s="66">
        <v>2018</v>
      </c>
      <c r="G22" s="66" t="s">
        <v>43</v>
      </c>
      <c r="H22" s="66">
        <v>1500</v>
      </c>
      <c r="I22" s="66">
        <v>1500</v>
      </c>
      <c r="J22" s="66"/>
      <c r="K22" s="66"/>
      <c r="L22" s="66"/>
      <c r="M22" s="66"/>
      <c r="N22" s="66">
        <v>1500</v>
      </c>
      <c r="O22" s="66">
        <v>1500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 t="s">
        <v>44</v>
      </c>
      <c r="AE22" s="98"/>
    </row>
    <row r="23" spans="1:31" s="78" customFormat="1" ht="33.75" customHeight="1">
      <c r="A23" s="66" t="s">
        <v>63</v>
      </c>
      <c r="B23" s="66" t="s">
        <v>64</v>
      </c>
      <c r="C23" s="66" t="s">
        <v>42</v>
      </c>
      <c r="D23" s="66">
        <v>10000</v>
      </c>
      <c r="E23" s="66"/>
      <c r="F23" s="66">
        <v>2018</v>
      </c>
      <c r="G23" s="66" t="s">
        <v>43</v>
      </c>
      <c r="H23" s="66">
        <v>5000</v>
      </c>
      <c r="I23" s="66">
        <v>5000</v>
      </c>
      <c r="J23" s="66"/>
      <c r="K23" s="66"/>
      <c r="L23" s="66"/>
      <c r="M23" s="66"/>
      <c r="N23" s="66">
        <v>5000</v>
      </c>
      <c r="O23" s="66">
        <v>5000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98"/>
    </row>
    <row r="24" spans="1:31" s="77" customFormat="1" ht="33.75" customHeight="1">
      <c r="A24" s="26" t="s">
        <v>65</v>
      </c>
      <c r="B24" s="86"/>
      <c r="C24" s="86"/>
      <c r="D24" s="86"/>
      <c r="E24" s="86"/>
      <c r="F24" s="86"/>
      <c r="G24" s="86"/>
      <c r="H24" s="26">
        <f>H25+H27+H29+H30+H44+H45+H46+H48+H49</f>
        <v>17093</v>
      </c>
      <c r="I24" s="26">
        <f>I25+I27+I29+I30+I44+I45+I46+I48+I49</f>
        <v>17093</v>
      </c>
      <c r="J24" s="26">
        <f>J25+J27+J29+J30+J44+J45+J46+J48+J49</f>
        <v>4440</v>
      </c>
      <c r="K24" s="26">
        <f>K25+K27+K29+K30+K44+K45+K46+K48+K49</f>
        <v>3600</v>
      </c>
      <c r="L24" s="26">
        <f>L25+L27+L29+L30+L44+L45+L46+L48+L49</f>
        <v>840</v>
      </c>
      <c r="M24" s="26"/>
      <c r="N24" s="26">
        <f>N25+N27+N29+N30+N44+N45+N46+N48+N49</f>
        <v>12653</v>
      </c>
      <c r="O24" s="26">
        <f>O25+O27+O29+O30+O44+O45+O46+O48+O49</f>
        <v>12653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100"/>
    </row>
    <row r="25" spans="1:31" s="80" customFormat="1" ht="33.75" customHeight="1">
      <c r="A25" s="87" t="s">
        <v>66</v>
      </c>
      <c r="B25" s="90"/>
      <c r="C25" s="90"/>
      <c r="D25" s="90"/>
      <c r="E25" s="90"/>
      <c r="F25" s="90"/>
      <c r="G25" s="90"/>
      <c r="H25" s="87">
        <f>H26</f>
        <v>250</v>
      </c>
      <c r="I25" s="87">
        <f aca="true" t="shared" si="5" ref="I25:O25">I26</f>
        <v>250</v>
      </c>
      <c r="J25" s="87"/>
      <c r="K25" s="87"/>
      <c r="L25" s="87"/>
      <c r="M25" s="87"/>
      <c r="N25" s="87">
        <f t="shared" si="5"/>
        <v>250</v>
      </c>
      <c r="O25" s="87">
        <f t="shared" si="5"/>
        <v>250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01"/>
    </row>
    <row r="26" spans="1:31" s="80" customFormat="1" ht="33.75" customHeight="1">
      <c r="A26" s="36" t="s">
        <v>67</v>
      </c>
      <c r="B26" s="33" t="s">
        <v>68</v>
      </c>
      <c r="C26" s="11" t="s">
        <v>69</v>
      </c>
      <c r="D26" s="11">
        <v>5000</v>
      </c>
      <c r="E26" s="11"/>
      <c r="F26" s="11">
        <v>2018</v>
      </c>
      <c r="G26" s="11" t="s">
        <v>43</v>
      </c>
      <c r="H26" s="11">
        <v>250</v>
      </c>
      <c r="I26" s="11">
        <v>250</v>
      </c>
      <c r="J26" s="11"/>
      <c r="K26" s="11"/>
      <c r="L26" s="11"/>
      <c r="M26" s="11"/>
      <c r="N26" s="11">
        <v>250</v>
      </c>
      <c r="O26" s="11">
        <v>250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90"/>
      <c r="AC26" s="11">
        <v>2250</v>
      </c>
      <c r="AD26" s="11" t="s">
        <v>70</v>
      </c>
      <c r="AE26" s="101"/>
    </row>
    <row r="27" spans="1:31" s="80" customFormat="1" ht="33.75" customHeight="1">
      <c r="A27" s="87" t="s">
        <v>71</v>
      </c>
      <c r="B27" s="90"/>
      <c r="C27" s="90"/>
      <c r="D27" s="90"/>
      <c r="E27" s="90"/>
      <c r="F27" s="90"/>
      <c r="G27" s="90"/>
      <c r="H27" s="87">
        <f>SUM(H28:H28)</f>
        <v>20</v>
      </c>
      <c r="I27" s="87">
        <f>SUM(I28:I28)</f>
        <v>20</v>
      </c>
      <c r="J27" s="87"/>
      <c r="K27" s="87"/>
      <c r="L27" s="87"/>
      <c r="M27" s="87"/>
      <c r="N27" s="87">
        <f>SUM(N28:N28)</f>
        <v>20</v>
      </c>
      <c r="O27" s="87">
        <f>SUM(O28:O28)</f>
        <v>20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101"/>
    </row>
    <row r="28" spans="1:31" s="81" customFormat="1" ht="33.75" customHeight="1">
      <c r="A28" s="91" t="s">
        <v>72</v>
      </c>
      <c r="B28" s="92" t="s">
        <v>73</v>
      </c>
      <c r="C28" s="92" t="s">
        <v>74</v>
      </c>
      <c r="D28" s="92">
        <v>15000</v>
      </c>
      <c r="E28" s="92"/>
      <c r="F28" s="92">
        <v>2018</v>
      </c>
      <c r="G28" s="92" t="s">
        <v>43</v>
      </c>
      <c r="H28" s="92">
        <v>20</v>
      </c>
      <c r="I28" s="92">
        <v>20</v>
      </c>
      <c r="J28" s="92"/>
      <c r="K28" s="92"/>
      <c r="L28" s="92"/>
      <c r="M28" s="92"/>
      <c r="N28" s="92">
        <v>20</v>
      </c>
      <c r="O28" s="92">
        <v>20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 t="s">
        <v>70</v>
      </c>
      <c r="AE28" s="102"/>
    </row>
    <row r="29" spans="1:31" s="80" customFormat="1" ht="33.75" customHeight="1">
      <c r="A29" s="87" t="s">
        <v>75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101"/>
    </row>
    <row r="30" spans="1:31" s="80" customFormat="1" ht="33.75" customHeight="1">
      <c r="A30" s="87" t="s">
        <v>76</v>
      </c>
      <c r="B30" s="90"/>
      <c r="C30" s="90"/>
      <c r="D30" s="90"/>
      <c r="E30" s="90"/>
      <c r="F30" s="90"/>
      <c r="G30" s="90"/>
      <c r="H30" s="87">
        <f>SUM(H31:H43)</f>
        <v>771</v>
      </c>
      <c r="I30" s="87">
        <f aca="true" t="shared" si="6" ref="I30:O30">SUM(I31:I43)</f>
        <v>771</v>
      </c>
      <c r="J30" s="87"/>
      <c r="K30" s="87"/>
      <c r="L30" s="87"/>
      <c r="M30" s="87"/>
      <c r="N30" s="87">
        <f t="shared" si="6"/>
        <v>771</v>
      </c>
      <c r="O30" s="87">
        <f t="shared" si="6"/>
        <v>771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01"/>
    </row>
    <row r="31" spans="1:31" s="80" customFormat="1" ht="33.75" customHeight="1">
      <c r="A31" s="36" t="s">
        <v>77</v>
      </c>
      <c r="B31" s="33" t="s">
        <v>78</v>
      </c>
      <c r="C31" s="11" t="s">
        <v>79</v>
      </c>
      <c r="D31" s="11">
        <v>50</v>
      </c>
      <c r="E31" s="11"/>
      <c r="F31" s="11">
        <v>2018</v>
      </c>
      <c r="G31" s="11" t="s">
        <v>43</v>
      </c>
      <c r="H31" s="11">
        <v>19</v>
      </c>
      <c r="I31" s="11">
        <v>19</v>
      </c>
      <c r="J31" s="11"/>
      <c r="K31" s="11"/>
      <c r="L31" s="11"/>
      <c r="M31" s="11"/>
      <c r="N31" s="11">
        <v>19</v>
      </c>
      <c r="O31" s="11">
        <v>19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 t="s">
        <v>70</v>
      </c>
      <c r="AE31" s="101"/>
    </row>
    <row r="32" spans="1:31" s="80" customFormat="1" ht="33.75" customHeight="1">
      <c r="A32" s="36" t="s">
        <v>80</v>
      </c>
      <c r="B32" s="33" t="s">
        <v>81</v>
      </c>
      <c r="C32" s="11" t="s">
        <v>82</v>
      </c>
      <c r="D32" s="11">
        <v>11868</v>
      </c>
      <c r="E32" s="11"/>
      <c r="F32" s="11">
        <v>2018</v>
      </c>
      <c r="G32" s="11" t="s">
        <v>43</v>
      </c>
      <c r="H32" s="11">
        <v>150</v>
      </c>
      <c r="I32" s="11">
        <v>150</v>
      </c>
      <c r="J32" s="11"/>
      <c r="K32" s="11"/>
      <c r="L32" s="11"/>
      <c r="M32" s="11"/>
      <c r="N32" s="11">
        <v>150</v>
      </c>
      <c r="O32" s="11">
        <v>150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 t="s">
        <v>70</v>
      </c>
      <c r="AE32" s="101"/>
    </row>
    <row r="33" spans="1:31" s="80" customFormat="1" ht="33.75" customHeight="1">
      <c r="A33" s="36" t="s">
        <v>83</v>
      </c>
      <c r="B33" s="33" t="s">
        <v>84</v>
      </c>
      <c r="C33" s="11" t="s">
        <v>82</v>
      </c>
      <c r="D33" s="11">
        <v>728</v>
      </c>
      <c r="E33" s="11"/>
      <c r="F33" s="11">
        <v>2018</v>
      </c>
      <c r="G33" s="11" t="s">
        <v>43</v>
      </c>
      <c r="H33" s="11">
        <v>27</v>
      </c>
      <c r="I33" s="11">
        <v>27</v>
      </c>
      <c r="J33" s="11"/>
      <c r="K33" s="11"/>
      <c r="L33" s="11"/>
      <c r="M33" s="11"/>
      <c r="N33" s="11">
        <v>27</v>
      </c>
      <c r="O33" s="11">
        <v>27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 t="s">
        <v>70</v>
      </c>
      <c r="AE33" s="101"/>
    </row>
    <row r="34" spans="1:31" s="80" customFormat="1" ht="33.75" customHeight="1">
      <c r="A34" s="36" t="s">
        <v>85</v>
      </c>
      <c r="B34" s="33" t="s">
        <v>86</v>
      </c>
      <c r="C34" s="11" t="s">
        <v>87</v>
      </c>
      <c r="D34" s="11">
        <v>1</v>
      </c>
      <c r="E34" s="11"/>
      <c r="F34" s="11">
        <v>2018</v>
      </c>
      <c r="G34" s="11" t="s">
        <v>43</v>
      </c>
      <c r="H34" s="11">
        <v>250</v>
      </c>
      <c r="I34" s="11">
        <v>250</v>
      </c>
      <c r="J34" s="11"/>
      <c r="K34" s="11"/>
      <c r="L34" s="11"/>
      <c r="M34" s="11"/>
      <c r="N34" s="11">
        <v>250</v>
      </c>
      <c r="O34" s="11">
        <v>250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 t="s">
        <v>70</v>
      </c>
      <c r="AE34" s="101"/>
    </row>
    <row r="35" spans="1:31" s="80" customFormat="1" ht="33.75" customHeight="1">
      <c r="A35" s="36" t="s">
        <v>88</v>
      </c>
      <c r="B35" s="33" t="s">
        <v>89</v>
      </c>
      <c r="C35" s="11" t="s">
        <v>82</v>
      </c>
      <c r="D35" s="11">
        <v>3000</v>
      </c>
      <c r="E35" s="11"/>
      <c r="F35" s="11">
        <v>2018</v>
      </c>
      <c r="G35" s="11" t="s">
        <v>43</v>
      </c>
      <c r="H35" s="11">
        <v>40</v>
      </c>
      <c r="I35" s="11">
        <v>40</v>
      </c>
      <c r="J35" s="11"/>
      <c r="K35" s="11"/>
      <c r="L35" s="11"/>
      <c r="M35" s="11"/>
      <c r="N35" s="11">
        <v>40</v>
      </c>
      <c r="O35" s="11">
        <v>40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 t="s">
        <v>70</v>
      </c>
      <c r="AE35" s="101"/>
    </row>
    <row r="36" spans="1:31" s="80" customFormat="1" ht="33.75" customHeight="1">
      <c r="A36" s="36" t="s">
        <v>90</v>
      </c>
      <c r="B36" s="33" t="s">
        <v>91</v>
      </c>
      <c r="C36" s="11" t="s">
        <v>82</v>
      </c>
      <c r="D36" s="11">
        <v>1000</v>
      </c>
      <c r="E36" s="11"/>
      <c r="F36" s="11">
        <v>2018</v>
      </c>
      <c r="G36" s="11" t="s">
        <v>43</v>
      </c>
      <c r="H36" s="11">
        <v>50</v>
      </c>
      <c r="I36" s="11">
        <v>50</v>
      </c>
      <c r="J36" s="11"/>
      <c r="K36" s="11"/>
      <c r="L36" s="11"/>
      <c r="M36" s="11"/>
      <c r="N36" s="11">
        <v>50</v>
      </c>
      <c r="O36" s="11">
        <v>50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 t="s">
        <v>70</v>
      </c>
      <c r="AE36" s="101"/>
    </row>
    <row r="37" spans="1:31" s="80" customFormat="1" ht="33.75" customHeight="1">
      <c r="A37" s="36" t="s">
        <v>92</v>
      </c>
      <c r="B37" s="33" t="s">
        <v>93</v>
      </c>
      <c r="C37" s="11" t="s">
        <v>82</v>
      </c>
      <c r="D37" s="11">
        <v>700</v>
      </c>
      <c r="E37" s="11"/>
      <c r="F37" s="11">
        <v>2018</v>
      </c>
      <c r="G37" s="11" t="s">
        <v>43</v>
      </c>
      <c r="H37" s="11">
        <v>35</v>
      </c>
      <c r="I37" s="11">
        <v>35</v>
      </c>
      <c r="J37" s="11"/>
      <c r="K37" s="11"/>
      <c r="L37" s="11"/>
      <c r="M37" s="11"/>
      <c r="N37" s="11">
        <v>35</v>
      </c>
      <c r="O37" s="11">
        <v>35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 t="s">
        <v>70</v>
      </c>
      <c r="AE37" s="101"/>
    </row>
    <row r="38" spans="1:31" s="80" customFormat="1" ht="33.75" customHeight="1">
      <c r="A38" s="36" t="s">
        <v>94</v>
      </c>
      <c r="B38" s="33" t="s">
        <v>95</v>
      </c>
      <c r="C38" s="11" t="s">
        <v>82</v>
      </c>
      <c r="D38" s="11">
        <v>600</v>
      </c>
      <c r="E38" s="11"/>
      <c r="F38" s="11">
        <v>2018</v>
      </c>
      <c r="G38" s="11" t="s">
        <v>43</v>
      </c>
      <c r="H38" s="11">
        <v>30</v>
      </c>
      <c r="I38" s="11">
        <v>30</v>
      </c>
      <c r="J38" s="11"/>
      <c r="K38" s="11"/>
      <c r="L38" s="11"/>
      <c r="M38" s="11"/>
      <c r="N38" s="11">
        <v>30</v>
      </c>
      <c r="O38" s="11">
        <v>30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 t="s">
        <v>70</v>
      </c>
      <c r="AE38" s="101"/>
    </row>
    <row r="39" spans="1:31" s="80" customFormat="1" ht="33.75" customHeight="1">
      <c r="A39" s="36" t="s">
        <v>96</v>
      </c>
      <c r="B39" s="33" t="s">
        <v>97</v>
      </c>
      <c r="C39" s="11" t="s">
        <v>82</v>
      </c>
      <c r="D39" s="11">
        <v>600</v>
      </c>
      <c r="E39" s="11"/>
      <c r="F39" s="11">
        <v>2018</v>
      </c>
      <c r="G39" s="11" t="s">
        <v>43</v>
      </c>
      <c r="H39" s="11">
        <v>30</v>
      </c>
      <c r="I39" s="11">
        <v>30</v>
      </c>
      <c r="J39" s="11"/>
      <c r="K39" s="11"/>
      <c r="L39" s="11"/>
      <c r="M39" s="11"/>
      <c r="N39" s="11">
        <v>30</v>
      </c>
      <c r="O39" s="11">
        <v>30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 t="s">
        <v>70</v>
      </c>
      <c r="AE39" s="101"/>
    </row>
    <row r="40" spans="1:31" s="80" customFormat="1" ht="33.75" customHeight="1">
      <c r="A40" s="36" t="s">
        <v>98</v>
      </c>
      <c r="B40" s="33" t="s">
        <v>99</v>
      </c>
      <c r="C40" s="11" t="s">
        <v>82</v>
      </c>
      <c r="D40" s="11">
        <v>500</v>
      </c>
      <c r="E40" s="11"/>
      <c r="F40" s="11">
        <v>2018</v>
      </c>
      <c r="G40" s="11" t="s">
        <v>43</v>
      </c>
      <c r="H40" s="11">
        <v>20</v>
      </c>
      <c r="I40" s="11">
        <v>20</v>
      </c>
      <c r="J40" s="11"/>
      <c r="K40" s="11"/>
      <c r="L40" s="11"/>
      <c r="M40" s="11"/>
      <c r="N40" s="11">
        <v>20</v>
      </c>
      <c r="O40" s="11">
        <v>20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 t="s">
        <v>70</v>
      </c>
      <c r="AE40" s="101"/>
    </row>
    <row r="41" spans="1:31" s="80" customFormat="1" ht="33.75" customHeight="1">
      <c r="A41" s="36" t="s">
        <v>100</v>
      </c>
      <c r="B41" s="33" t="s">
        <v>101</v>
      </c>
      <c r="C41" s="11" t="s">
        <v>79</v>
      </c>
      <c r="D41" s="11">
        <v>100</v>
      </c>
      <c r="E41" s="11"/>
      <c r="F41" s="11">
        <v>2018</v>
      </c>
      <c r="G41" s="11" t="s">
        <v>43</v>
      </c>
      <c r="H41" s="11">
        <v>30</v>
      </c>
      <c r="I41" s="11">
        <v>30</v>
      </c>
      <c r="J41" s="11"/>
      <c r="K41" s="11"/>
      <c r="L41" s="11"/>
      <c r="M41" s="11"/>
      <c r="N41" s="11">
        <v>30</v>
      </c>
      <c r="O41" s="11">
        <v>30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 t="s">
        <v>70</v>
      </c>
      <c r="AE41" s="101"/>
    </row>
    <row r="42" spans="1:31" s="80" customFormat="1" ht="33.75" customHeight="1">
      <c r="A42" s="36" t="s">
        <v>102</v>
      </c>
      <c r="B42" s="33" t="s">
        <v>103</v>
      </c>
      <c r="C42" s="11" t="s">
        <v>82</v>
      </c>
      <c r="D42" s="11">
        <v>600</v>
      </c>
      <c r="E42" s="11"/>
      <c r="F42" s="11">
        <v>2018</v>
      </c>
      <c r="G42" s="11" t="s">
        <v>43</v>
      </c>
      <c r="H42" s="11">
        <v>40</v>
      </c>
      <c r="I42" s="11">
        <v>40</v>
      </c>
      <c r="J42" s="11"/>
      <c r="K42" s="11"/>
      <c r="L42" s="11"/>
      <c r="M42" s="11"/>
      <c r="N42" s="11">
        <v>40</v>
      </c>
      <c r="O42" s="11">
        <v>40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 t="s">
        <v>70</v>
      </c>
      <c r="AE42" s="101"/>
    </row>
    <row r="43" spans="1:31" s="80" customFormat="1" ht="33.75" customHeight="1">
      <c r="A43" s="36" t="s">
        <v>104</v>
      </c>
      <c r="B43" s="33" t="s">
        <v>105</v>
      </c>
      <c r="C43" s="11" t="s">
        <v>69</v>
      </c>
      <c r="D43" s="11">
        <v>200</v>
      </c>
      <c r="E43" s="11"/>
      <c r="F43" s="11">
        <v>2018</v>
      </c>
      <c r="G43" s="11" t="s">
        <v>43</v>
      </c>
      <c r="H43" s="11">
        <v>50</v>
      </c>
      <c r="I43" s="11">
        <v>50</v>
      </c>
      <c r="J43" s="11"/>
      <c r="K43" s="11"/>
      <c r="L43" s="11"/>
      <c r="M43" s="11"/>
      <c r="N43" s="11">
        <v>50</v>
      </c>
      <c r="O43" s="11">
        <v>50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 t="s">
        <v>70</v>
      </c>
      <c r="AE43" s="101"/>
    </row>
    <row r="44" spans="1:31" s="80" customFormat="1" ht="33.75" customHeight="1">
      <c r="A44" s="87" t="s">
        <v>106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101"/>
    </row>
    <row r="45" spans="1:31" s="80" customFormat="1" ht="33.75" customHeight="1">
      <c r="A45" s="87" t="s">
        <v>107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01"/>
    </row>
    <row r="46" spans="1:31" s="80" customFormat="1" ht="33.75" customHeight="1">
      <c r="A46" s="87" t="s">
        <v>108</v>
      </c>
      <c r="B46" s="90"/>
      <c r="C46" s="90"/>
      <c r="D46" s="90"/>
      <c r="E46" s="90"/>
      <c r="F46" s="90"/>
      <c r="G46" s="90"/>
      <c r="H46" s="87">
        <f>SUM(H47:H47)</f>
        <v>400</v>
      </c>
      <c r="I46" s="87">
        <f>SUM(I47:I47)</f>
        <v>400</v>
      </c>
      <c r="J46" s="94"/>
      <c r="K46" s="94"/>
      <c r="L46" s="94"/>
      <c r="M46" s="94"/>
      <c r="N46" s="87">
        <f>SUM(N47:N47)</f>
        <v>400</v>
      </c>
      <c r="O46" s="87">
        <f>SUM(O47:O47)</f>
        <v>400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01"/>
    </row>
    <row r="47" spans="1:31" s="80" customFormat="1" ht="33.75" customHeight="1">
      <c r="A47" s="23" t="s">
        <v>109</v>
      </c>
      <c r="B47" s="35" t="s">
        <v>110</v>
      </c>
      <c r="C47" s="23"/>
      <c r="D47" s="23"/>
      <c r="E47" s="23"/>
      <c r="F47" s="23">
        <v>2018</v>
      </c>
      <c r="G47" s="23" t="s">
        <v>43</v>
      </c>
      <c r="H47" s="23">
        <v>400</v>
      </c>
      <c r="I47" s="23">
        <v>400</v>
      </c>
      <c r="J47" s="23"/>
      <c r="K47" s="23"/>
      <c r="L47" s="23"/>
      <c r="M47" s="23"/>
      <c r="N47" s="23">
        <v>400</v>
      </c>
      <c r="O47" s="23">
        <v>400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61" t="s">
        <v>111</v>
      </c>
      <c r="AE47" s="101"/>
    </row>
    <row r="48" spans="1:31" s="80" customFormat="1" ht="33.75" customHeight="1">
      <c r="A48" s="87" t="s">
        <v>112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101"/>
    </row>
    <row r="49" spans="1:31" s="80" customFormat="1" ht="33.75" customHeight="1">
      <c r="A49" s="87" t="s">
        <v>113</v>
      </c>
      <c r="B49" s="90"/>
      <c r="C49" s="90"/>
      <c r="D49" s="90"/>
      <c r="E49" s="90"/>
      <c r="F49" s="90"/>
      <c r="G49" s="90"/>
      <c r="H49" s="87">
        <f>SUM(H50:H57)</f>
        <v>15652</v>
      </c>
      <c r="I49" s="87">
        <f aca="true" t="shared" si="7" ref="I49:O49">SUM(I50:I57)</f>
        <v>15652</v>
      </c>
      <c r="J49" s="87">
        <f t="shared" si="7"/>
        <v>4440</v>
      </c>
      <c r="K49" s="87">
        <f t="shared" si="7"/>
        <v>3600</v>
      </c>
      <c r="L49" s="87">
        <f t="shared" si="7"/>
        <v>840</v>
      </c>
      <c r="M49" s="87"/>
      <c r="N49" s="87">
        <f t="shared" si="7"/>
        <v>11212</v>
      </c>
      <c r="O49" s="87">
        <f t="shared" si="7"/>
        <v>11212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101"/>
    </row>
    <row r="50" spans="1:31" s="80" customFormat="1" ht="33.75" customHeight="1">
      <c r="A50" s="91" t="s">
        <v>114</v>
      </c>
      <c r="B50" s="92" t="s">
        <v>115</v>
      </c>
      <c r="C50" s="92" t="s">
        <v>59</v>
      </c>
      <c r="D50" s="92">
        <v>9875</v>
      </c>
      <c r="E50" s="92">
        <v>0.8</v>
      </c>
      <c r="F50" s="92">
        <v>2018</v>
      </c>
      <c r="G50" s="92" t="s">
        <v>43</v>
      </c>
      <c r="H50" s="92">
        <v>3200</v>
      </c>
      <c r="I50" s="92">
        <v>3200</v>
      </c>
      <c r="J50" s="92">
        <v>3200</v>
      </c>
      <c r="K50" s="92">
        <v>3200</v>
      </c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>
        <v>105</v>
      </c>
      <c r="AC50" s="92">
        <v>14000</v>
      </c>
      <c r="AD50" s="92" t="s">
        <v>47</v>
      </c>
      <c r="AE50" s="101"/>
    </row>
    <row r="51" spans="1:31" s="80" customFormat="1" ht="33.75" customHeight="1">
      <c r="A51" s="91" t="s">
        <v>116</v>
      </c>
      <c r="B51" s="92" t="s">
        <v>117</v>
      </c>
      <c r="C51" s="92" t="s">
        <v>118</v>
      </c>
      <c r="D51" s="92">
        <v>10</v>
      </c>
      <c r="E51" s="92"/>
      <c r="F51" s="92">
        <v>2018</v>
      </c>
      <c r="G51" s="92" t="s">
        <v>43</v>
      </c>
      <c r="H51" s="92">
        <v>400</v>
      </c>
      <c r="I51" s="92">
        <v>400</v>
      </c>
      <c r="J51" s="92">
        <v>400</v>
      </c>
      <c r="K51" s="92">
        <v>400</v>
      </c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>
        <v>1612</v>
      </c>
      <c r="AD51" s="92" t="s">
        <v>47</v>
      </c>
      <c r="AE51" s="101"/>
    </row>
    <row r="52" spans="1:31" s="81" customFormat="1" ht="33.75" customHeight="1">
      <c r="A52" s="91" t="s">
        <v>119</v>
      </c>
      <c r="B52" s="91" t="s">
        <v>120</v>
      </c>
      <c r="C52" s="91"/>
      <c r="D52" s="91"/>
      <c r="E52" s="91"/>
      <c r="F52" s="91">
        <v>2018</v>
      </c>
      <c r="G52" s="91" t="s">
        <v>43</v>
      </c>
      <c r="H52" s="91">
        <v>5000</v>
      </c>
      <c r="I52" s="91">
        <v>5000</v>
      </c>
      <c r="J52" s="91"/>
      <c r="K52" s="91"/>
      <c r="L52" s="91"/>
      <c r="M52" s="91"/>
      <c r="N52" s="91">
        <v>5000</v>
      </c>
      <c r="O52" s="91">
        <v>5000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1" t="s">
        <v>121</v>
      </c>
      <c r="AE52" s="102"/>
    </row>
    <row r="53" spans="1:31" s="81" customFormat="1" ht="33.75" customHeight="1">
      <c r="A53" s="91" t="s">
        <v>122</v>
      </c>
      <c r="B53" s="92" t="s">
        <v>123</v>
      </c>
      <c r="C53" s="92"/>
      <c r="D53" s="92"/>
      <c r="E53" s="92"/>
      <c r="F53" s="92">
        <v>2018</v>
      </c>
      <c r="G53" s="92" t="s">
        <v>43</v>
      </c>
      <c r="H53" s="92">
        <v>1950</v>
      </c>
      <c r="I53" s="92">
        <v>1950</v>
      </c>
      <c r="J53" s="92"/>
      <c r="K53" s="92"/>
      <c r="L53" s="92"/>
      <c r="M53" s="92"/>
      <c r="N53" s="92">
        <v>1950</v>
      </c>
      <c r="O53" s="92">
        <v>1950</v>
      </c>
      <c r="P53" s="92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2" t="s">
        <v>70</v>
      </c>
      <c r="AE53" s="102"/>
    </row>
    <row r="54" spans="1:31" s="81" customFormat="1" ht="33.75" customHeight="1">
      <c r="A54" s="91" t="s">
        <v>124</v>
      </c>
      <c r="B54" s="93" t="s">
        <v>125</v>
      </c>
      <c r="C54" s="92"/>
      <c r="D54" s="92"/>
      <c r="E54" s="92"/>
      <c r="F54" s="92">
        <v>2018</v>
      </c>
      <c r="G54" s="92" t="s">
        <v>43</v>
      </c>
      <c r="H54" s="92">
        <v>1400</v>
      </c>
      <c r="I54" s="92">
        <v>1400</v>
      </c>
      <c r="J54" s="92"/>
      <c r="K54" s="92"/>
      <c r="L54" s="92"/>
      <c r="M54" s="92"/>
      <c r="N54" s="92">
        <v>1400</v>
      </c>
      <c r="O54" s="92">
        <v>1400</v>
      </c>
      <c r="P54" s="92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2" t="s">
        <v>70</v>
      </c>
      <c r="AE54" s="102"/>
    </row>
    <row r="55" spans="1:31" s="81" customFormat="1" ht="33.75" customHeight="1">
      <c r="A55" s="91" t="s">
        <v>126</v>
      </c>
      <c r="B55" s="76" t="s">
        <v>127</v>
      </c>
      <c r="C55" s="66"/>
      <c r="D55" s="66"/>
      <c r="E55" s="66"/>
      <c r="F55" s="66">
        <v>2018</v>
      </c>
      <c r="G55" s="66" t="s">
        <v>43</v>
      </c>
      <c r="H55" s="66">
        <v>315</v>
      </c>
      <c r="I55" s="66">
        <v>315</v>
      </c>
      <c r="J55" s="66"/>
      <c r="K55" s="66"/>
      <c r="L55" s="66"/>
      <c r="M55" s="66"/>
      <c r="N55" s="66">
        <v>315</v>
      </c>
      <c r="O55" s="66">
        <v>315</v>
      </c>
      <c r="P55" s="92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2" t="s">
        <v>128</v>
      </c>
      <c r="AE55" s="102"/>
    </row>
    <row r="56" spans="1:31" s="81" customFormat="1" ht="33.75" customHeight="1">
      <c r="A56" s="91" t="s">
        <v>129</v>
      </c>
      <c r="B56" s="76" t="s">
        <v>130</v>
      </c>
      <c r="C56" s="66"/>
      <c r="D56" s="66"/>
      <c r="E56" s="66"/>
      <c r="F56" s="66">
        <v>2018</v>
      </c>
      <c r="G56" s="66" t="s">
        <v>43</v>
      </c>
      <c r="H56" s="66">
        <v>2547</v>
      </c>
      <c r="I56" s="66">
        <v>2547</v>
      </c>
      <c r="J56" s="66"/>
      <c r="K56" s="66"/>
      <c r="L56" s="66"/>
      <c r="M56" s="66"/>
      <c r="N56" s="66">
        <v>2547</v>
      </c>
      <c r="O56" s="66">
        <v>2547</v>
      </c>
      <c r="P56" s="92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2" t="s">
        <v>128</v>
      </c>
      <c r="AE56" s="102"/>
    </row>
    <row r="57" spans="1:31" s="81" customFormat="1" ht="33.75" customHeight="1">
      <c r="A57" s="91" t="s">
        <v>131</v>
      </c>
      <c r="B57" s="76" t="s">
        <v>132</v>
      </c>
      <c r="C57" s="92" t="s">
        <v>118</v>
      </c>
      <c r="D57" s="92">
        <v>42</v>
      </c>
      <c r="E57" s="92">
        <v>20</v>
      </c>
      <c r="F57" s="92">
        <v>2018</v>
      </c>
      <c r="G57" s="66" t="s">
        <v>43</v>
      </c>
      <c r="H57" s="92">
        <v>840</v>
      </c>
      <c r="I57" s="92">
        <v>840</v>
      </c>
      <c r="J57" s="92">
        <v>840</v>
      </c>
      <c r="K57" s="92"/>
      <c r="L57" s="92">
        <v>840</v>
      </c>
      <c r="M57" s="92"/>
      <c r="N57" s="92"/>
      <c r="O57" s="92"/>
      <c r="P57" s="92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2" t="s">
        <v>128</v>
      </c>
      <c r="AE57" s="102"/>
    </row>
    <row r="58" spans="1:31" s="2" customFormat="1" ht="33.75" customHeight="1">
      <c r="A58" s="24" t="s">
        <v>133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/>
    </row>
    <row r="59" spans="1:31" s="2" customFormat="1" ht="33.75" customHeight="1">
      <c r="A59" s="87" t="s">
        <v>134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</row>
    <row r="60" spans="1:31" s="2" customFormat="1" ht="33.75" customHeight="1">
      <c r="A60" s="87" t="s">
        <v>135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</row>
    <row r="61" spans="1:31" s="2" customFormat="1" ht="33.75" customHeight="1">
      <c r="A61" s="87" t="s">
        <v>136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/>
    </row>
    <row r="62" spans="1:31" s="3" customFormat="1" ht="33.75" customHeight="1">
      <c r="A62" s="38" t="s">
        <v>137</v>
      </c>
      <c r="B62" s="23"/>
      <c r="C62" s="23"/>
      <c r="D62" s="23"/>
      <c r="E62" s="23"/>
      <c r="F62" s="23"/>
      <c r="G62" s="23"/>
      <c r="H62" s="38">
        <f>H63+H65+H66+H86+H89+H90+H92+H93</f>
        <v>23415</v>
      </c>
      <c r="I62" s="38">
        <f aca="true" t="shared" si="8" ref="I62:U62">I63+I65+I66+I86+I89+I90+I92+I93</f>
        <v>23415</v>
      </c>
      <c r="J62" s="38">
        <f t="shared" si="8"/>
        <v>2385</v>
      </c>
      <c r="K62" s="38">
        <f t="shared" si="8"/>
        <v>2270.2</v>
      </c>
      <c r="L62" s="38">
        <f t="shared" si="8"/>
        <v>8.8</v>
      </c>
      <c r="M62" s="38">
        <f t="shared" si="8"/>
        <v>106</v>
      </c>
      <c r="N62" s="38">
        <f t="shared" si="8"/>
        <v>21030</v>
      </c>
      <c r="O62" s="38">
        <f t="shared" si="8"/>
        <v>19300</v>
      </c>
      <c r="P62" s="38"/>
      <c r="Q62" s="38"/>
      <c r="R62" s="38"/>
      <c r="S62" s="38"/>
      <c r="T62" s="38"/>
      <c r="U62" s="38">
        <f t="shared" si="8"/>
        <v>1730</v>
      </c>
      <c r="V62" s="23"/>
      <c r="W62" s="23"/>
      <c r="X62" s="23"/>
      <c r="Y62" s="23"/>
      <c r="Z62" s="23"/>
      <c r="AA62" s="23"/>
      <c r="AB62" s="23"/>
      <c r="AC62" s="23"/>
      <c r="AD62" s="23"/>
      <c r="AE62" s="62"/>
    </row>
    <row r="63" spans="1:31" s="82" customFormat="1" ht="39" customHeight="1">
      <c r="A63" s="87" t="s">
        <v>138</v>
      </c>
      <c r="B63" s="36"/>
      <c r="C63" s="36"/>
      <c r="D63" s="59"/>
      <c r="E63" s="36"/>
      <c r="F63" s="36"/>
      <c r="G63" s="36"/>
      <c r="H63" s="87">
        <f>H64</f>
        <v>1500</v>
      </c>
      <c r="I63" s="87">
        <f aca="true" t="shared" si="9" ref="I63:O63">I64</f>
        <v>1500</v>
      </c>
      <c r="J63" s="87"/>
      <c r="K63" s="87"/>
      <c r="L63" s="87"/>
      <c r="M63" s="87"/>
      <c r="N63" s="87">
        <f t="shared" si="9"/>
        <v>1500</v>
      </c>
      <c r="O63" s="87">
        <f t="shared" si="9"/>
        <v>1500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 t="s">
        <v>139</v>
      </c>
      <c r="AE63" s="103"/>
    </row>
    <row r="64" spans="1:31" s="82" customFormat="1" ht="33.75" customHeight="1">
      <c r="A64" s="87" t="s">
        <v>140</v>
      </c>
      <c r="B64" s="36" t="s">
        <v>141</v>
      </c>
      <c r="C64" s="36"/>
      <c r="D64" s="36"/>
      <c r="E64" s="36"/>
      <c r="F64" s="36">
        <v>2018</v>
      </c>
      <c r="G64" s="36" t="s">
        <v>43</v>
      </c>
      <c r="H64" s="36">
        <v>1500</v>
      </c>
      <c r="I64" s="36">
        <v>1500</v>
      </c>
      <c r="J64" s="36"/>
      <c r="K64" s="36"/>
      <c r="L64" s="36"/>
      <c r="M64" s="36"/>
      <c r="N64" s="36">
        <v>1500</v>
      </c>
      <c r="O64" s="36">
        <v>1500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 t="s">
        <v>139</v>
      </c>
      <c r="AE64" s="103"/>
    </row>
    <row r="65" spans="1:31" s="82" customFormat="1" ht="33.75" customHeight="1">
      <c r="A65" s="87" t="s">
        <v>142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11"/>
    </row>
    <row r="66" spans="1:31" s="82" customFormat="1" ht="33.75" customHeight="1">
      <c r="A66" s="87" t="s">
        <v>143</v>
      </c>
      <c r="B66" s="104"/>
      <c r="C66" s="104"/>
      <c r="D66" s="104"/>
      <c r="E66" s="104"/>
      <c r="F66" s="104"/>
      <c r="G66" s="104"/>
      <c r="H66" s="105">
        <f>H67+H70+H75+H79+H83</f>
        <v>4115</v>
      </c>
      <c r="I66" s="105">
        <f aca="true" t="shared" si="10" ref="I66:U66">I67+I70+I75+I79+I83</f>
        <v>4115</v>
      </c>
      <c r="J66" s="105">
        <f t="shared" si="10"/>
        <v>2385</v>
      </c>
      <c r="K66" s="105">
        <f t="shared" si="10"/>
        <v>2270.2</v>
      </c>
      <c r="L66" s="105">
        <f t="shared" si="10"/>
        <v>8.8</v>
      </c>
      <c r="M66" s="105">
        <f t="shared" si="10"/>
        <v>106</v>
      </c>
      <c r="N66" s="105">
        <f t="shared" si="10"/>
        <v>1730</v>
      </c>
      <c r="O66" s="105"/>
      <c r="P66" s="105"/>
      <c r="Q66" s="105"/>
      <c r="R66" s="105"/>
      <c r="S66" s="105"/>
      <c r="T66" s="105"/>
      <c r="U66" s="105">
        <f t="shared" si="10"/>
        <v>1730</v>
      </c>
      <c r="V66" s="104"/>
      <c r="W66" s="104"/>
      <c r="X66" s="104"/>
      <c r="Y66" s="104"/>
      <c r="Z66" s="104"/>
      <c r="AA66" s="104"/>
      <c r="AB66" s="104"/>
      <c r="AC66" s="104"/>
      <c r="AD66" s="104"/>
      <c r="AE66" s="111"/>
    </row>
    <row r="67" spans="1:31" s="82" customFormat="1" ht="33.75" customHeight="1">
      <c r="A67" s="106" t="s">
        <v>144</v>
      </c>
      <c r="B67" s="104"/>
      <c r="C67" s="104"/>
      <c r="D67" s="104"/>
      <c r="E67" s="104"/>
      <c r="F67" s="104"/>
      <c r="G67" s="104"/>
      <c r="H67" s="106">
        <f>SUM(H68:H69)</f>
        <v>600</v>
      </c>
      <c r="I67" s="106">
        <f aca="true" t="shared" si="11" ref="I67:U67">SUM(I68:I69)</f>
        <v>600</v>
      </c>
      <c r="J67" s="106">
        <f t="shared" si="11"/>
        <v>420</v>
      </c>
      <c r="K67" s="106">
        <f t="shared" si="11"/>
        <v>420</v>
      </c>
      <c r="L67" s="106">
        <f t="shared" si="11"/>
        <v>0</v>
      </c>
      <c r="M67" s="106">
        <f t="shared" si="11"/>
        <v>0</v>
      </c>
      <c r="N67" s="106">
        <f t="shared" si="11"/>
        <v>180</v>
      </c>
      <c r="O67" s="106"/>
      <c r="P67" s="106"/>
      <c r="Q67" s="106"/>
      <c r="R67" s="106"/>
      <c r="S67" s="106"/>
      <c r="T67" s="106"/>
      <c r="U67" s="106">
        <f t="shared" si="11"/>
        <v>180</v>
      </c>
      <c r="V67" s="104"/>
      <c r="W67" s="104"/>
      <c r="X67" s="104"/>
      <c r="Y67" s="104"/>
      <c r="Z67" s="104"/>
      <c r="AA67" s="104"/>
      <c r="AB67" s="104"/>
      <c r="AC67" s="104"/>
      <c r="AD67" s="104"/>
      <c r="AE67" s="111"/>
    </row>
    <row r="68" spans="1:31" s="82" customFormat="1" ht="33.75" customHeight="1">
      <c r="A68" s="36" t="s">
        <v>145</v>
      </c>
      <c r="B68" s="36" t="s">
        <v>146</v>
      </c>
      <c r="C68" s="36" t="s">
        <v>42</v>
      </c>
      <c r="D68" s="36">
        <v>4200</v>
      </c>
      <c r="E68" s="36">
        <v>0.1</v>
      </c>
      <c r="F68" s="36">
        <v>2018</v>
      </c>
      <c r="G68" s="36" t="s">
        <v>43</v>
      </c>
      <c r="H68" s="36">
        <v>420</v>
      </c>
      <c r="I68" s="36">
        <v>420</v>
      </c>
      <c r="J68" s="36">
        <v>420</v>
      </c>
      <c r="K68" s="36">
        <v>420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104"/>
      <c r="W68" s="104"/>
      <c r="X68" s="104"/>
      <c r="Y68" s="104"/>
      <c r="Z68" s="104"/>
      <c r="AA68" s="104"/>
      <c r="AB68" s="104"/>
      <c r="AC68" s="104"/>
      <c r="AD68" s="36" t="s">
        <v>147</v>
      </c>
      <c r="AE68" s="111"/>
    </row>
    <row r="69" spans="1:31" s="82" customFormat="1" ht="33.75" customHeight="1">
      <c r="A69" s="36" t="s">
        <v>148</v>
      </c>
      <c r="B69" s="36" t="s">
        <v>149</v>
      </c>
      <c r="C69" s="36" t="s">
        <v>42</v>
      </c>
      <c r="D69" s="36">
        <v>4500</v>
      </c>
      <c r="E69" s="36">
        <v>0.04</v>
      </c>
      <c r="F69" s="36">
        <v>2018</v>
      </c>
      <c r="G69" s="36" t="s">
        <v>43</v>
      </c>
      <c r="H69" s="36">
        <v>180</v>
      </c>
      <c r="I69" s="36">
        <v>180</v>
      </c>
      <c r="J69" s="36"/>
      <c r="K69" s="36"/>
      <c r="L69" s="36"/>
      <c r="M69" s="36"/>
      <c r="N69" s="36">
        <v>180</v>
      </c>
      <c r="O69" s="36"/>
      <c r="P69" s="36"/>
      <c r="Q69" s="36"/>
      <c r="R69" s="36"/>
      <c r="S69" s="36"/>
      <c r="T69" s="36"/>
      <c r="U69" s="36">
        <v>180</v>
      </c>
      <c r="V69" s="36"/>
      <c r="W69" s="36"/>
      <c r="X69" s="36"/>
      <c r="Y69" s="36"/>
      <c r="Z69" s="36"/>
      <c r="AA69" s="36"/>
      <c r="AB69" s="36"/>
      <c r="AC69" s="36"/>
      <c r="AD69" s="91" t="s">
        <v>147</v>
      </c>
      <c r="AE69" s="111"/>
    </row>
    <row r="70" spans="1:31" s="82" customFormat="1" ht="33.75" customHeight="1">
      <c r="A70" s="106" t="s">
        <v>150</v>
      </c>
      <c r="B70" s="36"/>
      <c r="C70" s="36"/>
      <c r="D70" s="36"/>
      <c r="E70" s="36"/>
      <c r="F70" s="36"/>
      <c r="G70" s="36"/>
      <c r="H70" s="106">
        <f>SUM(H71:H74)</f>
        <v>2455</v>
      </c>
      <c r="I70" s="106">
        <f>SUM(I71:I74)</f>
        <v>2455</v>
      </c>
      <c r="J70" s="106">
        <f>SUM(J71:J74)</f>
        <v>1555</v>
      </c>
      <c r="K70" s="106">
        <f>SUM(K71:K74)</f>
        <v>1555</v>
      </c>
      <c r="L70" s="106"/>
      <c r="M70" s="106"/>
      <c r="N70" s="106">
        <f>SUM(N71:N74)</f>
        <v>900</v>
      </c>
      <c r="O70" s="106"/>
      <c r="P70" s="106"/>
      <c r="Q70" s="106"/>
      <c r="R70" s="106"/>
      <c r="S70" s="106"/>
      <c r="T70" s="106"/>
      <c r="U70" s="106">
        <f>SUM(U71:U74)</f>
        <v>900</v>
      </c>
      <c r="V70" s="36"/>
      <c r="W70" s="36"/>
      <c r="X70" s="36"/>
      <c r="Y70" s="36"/>
      <c r="Z70" s="36"/>
      <c r="AA70" s="36"/>
      <c r="AB70" s="36"/>
      <c r="AC70" s="36"/>
      <c r="AD70" s="91"/>
      <c r="AE70" s="111"/>
    </row>
    <row r="71" spans="1:31" s="82" customFormat="1" ht="33.75" customHeight="1">
      <c r="A71" s="91" t="s">
        <v>151</v>
      </c>
      <c r="B71" s="91" t="s">
        <v>152</v>
      </c>
      <c r="C71" s="91" t="s">
        <v>42</v>
      </c>
      <c r="D71" s="91">
        <v>2100</v>
      </c>
      <c r="E71" s="91">
        <v>0.1</v>
      </c>
      <c r="F71" s="91">
        <v>2018</v>
      </c>
      <c r="G71" s="91" t="s">
        <v>43</v>
      </c>
      <c r="H71" s="91">
        <v>210</v>
      </c>
      <c r="I71" s="91">
        <v>210</v>
      </c>
      <c r="J71" s="91">
        <v>210</v>
      </c>
      <c r="K71" s="91">
        <v>210</v>
      </c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36"/>
      <c r="W71" s="36"/>
      <c r="X71" s="36"/>
      <c r="Y71" s="36"/>
      <c r="Z71" s="36"/>
      <c r="AA71" s="36"/>
      <c r="AB71" s="36"/>
      <c r="AC71" s="36"/>
      <c r="AD71" s="91" t="s">
        <v>147</v>
      </c>
      <c r="AE71" s="111"/>
    </row>
    <row r="72" spans="1:31" s="83" customFormat="1" ht="33.75" customHeight="1">
      <c r="A72" s="91" t="s">
        <v>153</v>
      </c>
      <c r="B72" s="91" t="s">
        <v>154</v>
      </c>
      <c r="C72" s="91"/>
      <c r="D72" s="91">
        <v>3400</v>
      </c>
      <c r="E72" s="91">
        <v>0.125</v>
      </c>
      <c r="F72" s="91">
        <v>2018</v>
      </c>
      <c r="G72" s="91" t="s">
        <v>43</v>
      </c>
      <c r="H72" s="91">
        <v>425</v>
      </c>
      <c r="I72" s="91">
        <v>425</v>
      </c>
      <c r="J72" s="91">
        <v>425</v>
      </c>
      <c r="K72" s="91">
        <v>425</v>
      </c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 t="s">
        <v>147</v>
      </c>
      <c r="AE72" s="112"/>
    </row>
    <row r="73" spans="1:31" s="83" customFormat="1" ht="33.75" customHeight="1">
      <c r="A73" s="91" t="s">
        <v>155</v>
      </c>
      <c r="B73" s="91" t="s">
        <v>156</v>
      </c>
      <c r="C73" s="91" t="s">
        <v>42</v>
      </c>
      <c r="D73" s="91">
        <v>11500</v>
      </c>
      <c r="E73" s="91">
        <v>0.08</v>
      </c>
      <c r="F73" s="91">
        <v>2018</v>
      </c>
      <c r="G73" s="91" t="s">
        <v>43</v>
      </c>
      <c r="H73" s="91">
        <v>920</v>
      </c>
      <c r="I73" s="91">
        <v>920</v>
      </c>
      <c r="J73" s="91">
        <v>920</v>
      </c>
      <c r="K73" s="91">
        <v>920</v>
      </c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 t="s">
        <v>147</v>
      </c>
      <c r="AE73" s="112"/>
    </row>
    <row r="74" spans="1:31" s="83" customFormat="1" ht="33.75" customHeight="1">
      <c r="A74" s="91" t="s">
        <v>157</v>
      </c>
      <c r="B74" s="91" t="s">
        <v>149</v>
      </c>
      <c r="C74" s="91" t="s">
        <v>42</v>
      </c>
      <c r="D74" s="91">
        <v>15000</v>
      </c>
      <c r="E74" s="91">
        <v>0.06</v>
      </c>
      <c r="F74" s="91">
        <v>2018</v>
      </c>
      <c r="G74" s="91" t="s">
        <v>43</v>
      </c>
      <c r="H74" s="91">
        <v>900</v>
      </c>
      <c r="I74" s="91">
        <v>900</v>
      </c>
      <c r="J74" s="91"/>
      <c r="K74" s="91"/>
      <c r="L74" s="91"/>
      <c r="M74" s="91"/>
      <c r="N74" s="91">
        <v>900</v>
      </c>
      <c r="O74" s="91"/>
      <c r="P74" s="91"/>
      <c r="Q74" s="91"/>
      <c r="R74" s="91"/>
      <c r="S74" s="91"/>
      <c r="T74" s="91"/>
      <c r="U74" s="91">
        <v>900</v>
      </c>
      <c r="V74" s="91"/>
      <c r="W74" s="91"/>
      <c r="X74" s="91"/>
      <c r="Y74" s="91"/>
      <c r="Z74" s="91"/>
      <c r="AA74" s="91"/>
      <c r="AB74" s="91"/>
      <c r="AC74" s="91"/>
      <c r="AD74" s="91" t="s">
        <v>147</v>
      </c>
      <c r="AE74" s="112"/>
    </row>
    <row r="75" spans="1:31" s="83" customFormat="1" ht="33.75" customHeight="1">
      <c r="A75" s="106" t="s">
        <v>158</v>
      </c>
      <c r="B75" s="91"/>
      <c r="C75" s="91"/>
      <c r="D75" s="91"/>
      <c r="E75" s="91"/>
      <c r="F75" s="91"/>
      <c r="G75" s="91"/>
      <c r="H75" s="106">
        <f>SUM(H76:H78)</f>
        <v>390</v>
      </c>
      <c r="I75" s="106">
        <f aca="true" t="shared" si="12" ref="I75:U75">SUM(I76:I78)</f>
        <v>390</v>
      </c>
      <c r="J75" s="106">
        <f t="shared" si="12"/>
        <v>300</v>
      </c>
      <c r="K75" s="106">
        <f t="shared" si="12"/>
        <v>216</v>
      </c>
      <c r="L75" s="106">
        <f t="shared" si="12"/>
        <v>0</v>
      </c>
      <c r="M75" s="106">
        <f t="shared" si="12"/>
        <v>84</v>
      </c>
      <c r="N75" s="106">
        <f t="shared" si="12"/>
        <v>90</v>
      </c>
      <c r="O75" s="106"/>
      <c r="P75" s="106"/>
      <c r="Q75" s="106"/>
      <c r="R75" s="106"/>
      <c r="S75" s="106"/>
      <c r="T75" s="106"/>
      <c r="U75" s="106">
        <f t="shared" si="12"/>
        <v>90</v>
      </c>
      <c r="V75" s="91"/>
      <c r="W75" s="91"/>
      <c r="X75" s="91"/>
      <c r="Y75" s="91"/>
      <c r="Z75" s="91"/>
      <c r="AA75" s="91"/>
      <c r="AB75" s="91"/>
      <c r="AC75" s="91"/>
      <c r="AD75" s="91"/>
      <c r="AE75" s="112"/>
    </row>
    <row r="76" spans="1:31" s="83" customFormat="1" ht="33.75" customHeight="1">
      <c r="A76" s="36" t="s">
        <v>159</v>
      </c>
      <c r="B76" s="36" t="s">
        <v>160</v>
      </c>
      <c r="C76" s="36" t="s">
        <v>42</v>
      </c>
      <c r="D76" s="36">
        <v>1000</v>
      </c>
      <c r="E76" s="36">
        <v>0.3</v>
      </c>
      <c r="F76" s="36">
        <v>2018</v>
      </c>
      <c r="G76" s="36" t="s">
        <v>43</v>
      </c>
      <c r="H76" s="36">
        <v>300</v>
      </c>
      <c r="I76" s="36">
        <v>300</v>
      </c>
      <c r="J76" s="36">
        <v>300</v>
      </c>
      <c r="K76" s="36">
        <v>216</v>
      </c>
      <c r="L76" s="36"/>
      <c r="M76" s="36">
        <v>84</v>
      </c>
      <c r="N76" s="36"/>
      <c r="O76" s="36"/>
      <c r="P76" s="36"/>
      <c r="Q76" s="36"/>
      <c r="R76" s="36"/>
      <c r="S76" s="36"/>
      <c r="T76" s="36"/>
      <c r="U76" s="36"/>
      <c r="V76" s="91"/>
      <c r="W76" s="91"/>
      <c r="X76" s="91"/>
      <c r="Y76" s="91"/>
      <c r="Z76" s="91"/>
      <c r="AA76" s="91"/>
      <c r="AB76" s="91"/>
      <c r="AC76" s="91"/>
      <c r="AD76" s="91" t="s">
        <v>147</v>
      </c>
      <c r="AE76" s="112"/>
    </row>
    <row r="77" spans="1:31" s="83" customFormat="1" ht="33.75" customHeight="1">
      <c r="A77" s="36" t="s">
        <v>161</v>
      </c>
      <c r="B77" s="36" t="s">
        <v>162</v>
      </c>
      <c r="C77" s="36" t="s">
        <v>42</v>
      </c>
      <c r="D77" s="36">
        <v>1000</v>
      </c>
      <c r="E77" s="59" t="s">
        <v>163</v>
      </c>
      <c r="F77" s="36">
        <v>2018</v>
      </c>
      <c r="G77" s="36" t="s">
        <v>43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91"/>
      <c r="W77" s="91"/>
      <c r="X77" s="91"/>
      <c r="Y77" s="91"/>
      <c r="Z77" s="91"/>
      <c r="AA77" s="91"/>
      <c r="AB77" s="91"/>
      <c r="AC77" s="91"/>
      <c r="AD77" s="91" t="s">
        <v>147</v>
      </c>
      <c r="AE77" s="112"/>
    </row>
    <row r="78" spans="1:31" s="82" customFormat="1" ht="33.75" customHeight="1">
      <c r="A78" s="36" t="s">
        <v>164</v>
      </c>
      <c r="B78" s="91" t="s">
        <v>149</v>
      </c>
      <c r="C78" s="36" t="s">
        <v>42</v>
      </c>
      <c r="D78" s="36">
        <v>1500</v>
      </c>
      <c r="E78" s="36">
        <v>0.06</v>
      </c>
      <c r="F78" s="91">
        <v>2018</v>
      </c>
      <c r="G78" s="36" t="s">
        <v>43</v>
      </c>
      <c r="H78" s="36">
        <v>90</v>
      </c>
      <c r="I78" s="36">
        <v>90</v>
      </c>
      <c r="J78" s="36"/>
      <c r="K78" s="36"/>
      <c r="L78" s="36"/>
      <c r="M78" s="36"/>
      <c r="N78" s="36">
        <v>90</v>
      </c>
      <c r="O78" s="36"/>
      <c r="P78" s="36"/>
      <c r="Q78" s="36"/>
      <c r="R78" s="36"/>
      <c r="S78" s="36"/>
      <c r="T78" s="36"/>
      <c r="U78" s="36">
        <v>90</v>
      </c>
      <c r="V78" s="36"/>
      <c r="W78" s="36"/>
      <c r="X78" s="36"/>
      <c r="Y78" s="36"/>
      <c r="Z78" s="36"/>
      <c r="AA78" s="36"/>
      <c r="AB78" s="36"/>
      <c r="AC78" s="36"/>
      <c r="AD78" s="91" t="s">
        <v>147</v>
      </c>
      <c r="AE78" s="111"/>
    </row>
    <row r="79" spans="1:31" s="82" customFormat="1" ht="33.75" customHeight="1">
      <c r="A79" s="106" t="s">
        <v>165</v>
      </c>
      <c r="B79" s="91"/>
      <c r="C79" s="36"/>
      <c r="D79" s="36"/>
      <c r="E79" s="36"/>
      <c r="F79" s="91"/>
      <c r="G79" s="36"/>
      <c r="H79" s="106">
        <f>SUM(H80:H82)</f>
        <v>170</v>
      </c>
      <c r="I79" s="106">
        <f aca="true" t="shared" si="13" ref="I79:U79">SUM(I80:I82)</f>
        <v>170</v>
      </c>
      <c r="J79" s="106">
        <f t="shared" si="13"/>
        <v>110</v>
      </c>
      <c r="K79" s="106">
        <f t="shared" si="13"/>
        <v>79.2</v>
      </c>
      <c r="L79" s="106">
        <f t="shared" si="13"/>
        <v>8.8</v>
      </c>
      <c r="M79" s="106">
        <f t="shared" si="13"/>
        <v>22</v>
      </c>
      <c r="N79" s="106">
        <f t="shared" si="13"/>
        <v>60</v>
      </c>
      <c r="O79" s="106"/>
      <c r="P79" s="106"/>
      <c r="Q79" s="106"/>
      <c r="R79" s="106"/>
      <c r="S79" s="106"/>
      <c r="T79" s="106"/>
      <c r="U79" s="106">
        <f t="shared" si="13"/>
        <v>60</v>
      </c>
      <c r="V79" s="36"/>
      <c r="W79" s="36"/>
      <c r="X79" s="36"/>
      <c r="Y79" s="36"/>
      <c r="Z79" s="36"/>
      <c r="AA79" s="36"/>
      <c r="AB79" s="36"/>
      <c r="AC79" s="36"/>
      <c r="AD79" s="91"/>
      <c r="AE79" s="111"/>
    </row>
    <row r="80" spans="1:31" s="82" customFormat="1" ht="33.75" customHeight="1">
      <c r="A80" s="36" t="s">
        <v>166</v>
      </c>
      <c r="B80" s="36" t="s">
        <v>160</v>
      </c>
      <c r="C80" s="36" t="s">
        <v>42</v>
      </c>
      <c r="D80" s="36">
        <v>550</v>
      </c>
      <c r="E80" s="36">
        <v>0.2</v>
      </c>
      <c r="F80" s="36">
        <v>2018</v>
      </c>
      <c r="G80" s="36" t="s">
        <v>43</v>
      </c>
      <c r="H80" s="36">
        <v>110</v>
      </c>
      <c r="I80" s="36">
        <v>110</v>
      </c>
      <c r="J80" s="36">
        <v>110</v>
      </c>
      <c r="K80" s="36">
        <v>79.2</v>
      </c>
      <c r="L80" s="36">
        <v>8.8</v>
      </c>
      <c r="M80" s="36">
        <v>22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91" t="s">
        <v>147</v>
      </c>
      <c r="AE80" s="111"/>
    </row>
    <row r="81" spans="1:31" s="82" customFormat="1" ht="33.75" customHeight="1">
      <c r="A81" s="36" t="s">
        <v>167</v>
      </c>
      <c r="B81" s="36" t="s">
        <v>168</v>
      </c>
      <c r="C81" s="36" t="s">
        <v>42</v>
      </c>
      <c r="D81" s="36">
        <v>550</v>
      </c>
      <c r="E81" s="59" t="s">
        <v>169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91" t="s">
        <v>147</v>
      </c>
      <c r="AE81" s="111"/>
    </row>
    <row r="82" spans="1:31" s="82" customFormat="1" ht="33.75" customHeight="1">
      <c r="A82" s="36" t="s">
        <v>170</v>
      </c>
      <c r="B82" s="91" t="s">
        <v>149</v>
      </c>
      <c r="C82" s="36" t="s">
        <v>42</v>
      </c>
      <c r="D82" s="36">
        <v>1000</v>
      </c>
      <c r="E82" s="36">
        <v>0.06</v>
      </c>
      <c r="F82" s="91">
        <v>2018</v>
      </c>
      <c r="G82" s="36" t="s">
        <v>43</v>
      </c>
      <c r="H82" s="36">
        <v>60</v>
      </c>
      <c r="I82" s="36">
        <v>60</v>
      </c>
      <c r="J82" s="36"/>
      <c r="K82" s="36"/>
      <c r="L82" s="36"/>
      <c r="M82" s="36"/>
      <c r="N82" s="36">
        <v>60</v>
      </c>
      <c r="O82" s="36"/>
      <c r="P82" s="36"/>
      <c r="Q82" s="36"/>
      <c r="R82" s="36"/>
      <c r="S82" s="36"/>
      <c r="T82" s="36"/>
      <c r="U82" s="36">
        <v>60</v>
      </c>
      <c r="V82" s="36"/>
      <c r="W82" s="36"/>
      <c r="X82" s="36"/>
      <c r="Y82" s="36"/>
      <c r="Z82" s="36"/>
      <c r="AA82" s="36"/>
      <c r="AB82" s="36"/>
      <c r="AC82" s="36"/>
      <c r="AD82" s="91" t="s">
        <v>147</v>
      </c>
      <c r="AE82" s="111"/>
    </row>
    <row r="83" spans="1:31" s="82" customFormat="1" ht="33.75" customHeight="1">
      <c r="A83" s="106" t="s">
        <v>171</v>
      </c>
      <c r="B83" s="36"/>
      <c r="C83" s="36"/>
      <c r="D83" s="36"/>
      <c r="E83" s="36"/>
      <c r="F83" s="36"/>
      <c r="G83" s="36"/>
      <c r="H83" s="106">
        <f>SUM(H84:H85)</f>
        <v>500</v>
      </c>
      <c r="I83" s="106">
        <f>SUM(I84:I85)</f>
        <v>500</v>
      </c>
      <c r="J83" s="106"/>
      <c r="K83" s="106"/>
      <c r="L83" s="106"/>
      <c r="M83" s="106"/>
      <c r="N83" s="106">
        <f>SUM(N84:N85)</f>
        <v>500</v>
      </c>
      <c r="O83" s="106"/>
      <c r="P83" s="106"/>
      <c r="Q83" s="106"/>
      <c r="R83" s="106"/>
      <c r="S83" s="106"/>
      <c r="T83" s="106"/>
      <c r="U83" s="106">
        <f>SUM(U84:U85)</f>
        <v>500</v>
      </c>
      <c r="V83" s="36"/>
      <c r="W83" s="36"/>
      <c r="X83" s="36"/>
      <c r="Y83" s="36"/>
      <c r="Z83" s="36"/>
      <c r="AA83" s="36"/>
      <c r="AB83" s="36"/>
      <c r="AC83" s="36"/>
      <c r="AD83" s="91" t="s">
        <v>147</v>
      </c>
      <c r="AE83" s="111"/>
    </row>
    <row r="84" spans="1:31" s="82" customFormat="1" ht="33.75" customHeight="1">
      <c r="A84" s="91" t="s">
        <v>172</v>
      </c>
      <c r="B84" s="91" t="s">
        <v>173</v>
      </c>
      <c r="C84" s="91" t="s">
        <v>42</v>
      </c>
      <c r="D84" s="91"/>
      <c r="E84" s="91"/>
      <c r="F84" s="91">
        <v>2018</v>
      </c>
      <c r="G84" s="91" t="s">
        <v>43</v>
      </c>
      <c r="H84" s="91">
        <v>200</v>
      </c>
      <c r="I84" s="91">
        <v>200</v>
      </c>
      <c r="J84" s="91"/>
      <c r="K84" s="91"/>
      <c r="L84" s="91"/>
      <c r="M84" s="91"/>
      <c r="N84" s="91">
        <v>200</v>
      </c>
      <c r="O84" s="84"/>
      <c r="P84" s="36"/>
      <c r="Q84" s="36"/>
      <c r="R84" s="36"/>
      <c r="S84" s="36"/>
      <c r="T84" s="36"/>
      <c r="U84" s="91">
        <v>200</v>
      </c>
      <c r="V84" s="36"/>
      <c r="W84" s="36"/>
      <c r="X84" s="36"/>
      <c r="Y84" s="36"/>
      <c r="Z84" s="36"/>
      <c r="AA84" s="36"/>
      <c r="AB84" s="36"/>
      <c r="AC84" s="36"/>
      <c r="AD84" s="91" t="s">
        <v>147</v>
      </c>
      <c r="AE84" s="111"/>
    </row>
    <row r="85" spans="1:31" s="82" customFormat="1" ht="33.75" customHeight="1">
      <c r="A85" s="91" t="s">
        <v>174</v>
      </c>
      <c r="B85" s="91" t="s">
        <v>149</v>
      </c>
      <c r="C85" s="36" t="s">
        <v>42</v>
      </c>
      <c r="D85" s="91">
        <v>1500</v>
      </c>
      <c r="E85" s="91">
        <v>0.2</v>
      </c>
      <c r="F85" s="91">
        <v>2018</v>
      </c>
      <c r="G85" s="91" t="s">
        <v>43</v>
      </c>
      <c r="H85" s="91">
        <v>300</v>
      </c>
      <c r="I85" s="91">
        <v>300</v>
      </c>
      <c r="J85" s="91"/>
      <c r="K85" s="91"/>
      <c r="L85" s="91"/>
      <c r="M85" s="91"/>
      <c r="N85" s="91">
        <v>300</v>
      </c>
      <c r="O85" s="91"/>
      <c r="P85" s="91"/>
      <c r="Q85" s="91"/>
      <c r="R85" s="91"/>
      <c r="S85" s="91"/>
      <c r="T85" s="91"/>
      <c r="U85" s="91">
        <v>300</v>
      </c>
      <c r="V85" s="36"/>
      <c r="W85" s="36"/>
      <c r="X85" s="36"/>
      <c r="Y85" s="36"/>
      <c r="Z85" s="36"/>
      <c r="AA85" s="36"/>
      <c r="AB85" s="36"/>
      <c r="AC85" s="36"/>
      <c r="AD85" s="91" t="s">
        <v>147</v>
      </c>
      <c r="AE85" s="111"/>
    </row>
    <row r="86" spans="1:31" s="82" customFormat="1" ht="33.75" customHeight="1">
      <c r="A86" s="87" t="s">
        <v>175</v>
      </c>
      <c r="B86" s="104"/>
      <c r="C86" s="104"/>
      <c r="D86" s="104"/>
      <c r="E86" s="104"/>
      <c r="F86" s="104"/>
      <c r="G86" s="104"/>
      <c r="H86" s="105">
        <f>SUM(H87:H88)</f>
        <v>5500</v>
      </c>
      <c r="I86" s="105">
        <f aca="true" t="shared" si="14" ref="I86:O86">SUM(I87:I88)</f>
        <v>5500</v>
      </c>
      <c r="J86" s="105"/>
      <c r="K86" s="105"/>
      <c r="L86" s="105"/>
      <c r="M86" s="105"/>
      <c r="N86" s="105">
        <f t="shared" si="14"/>
        <v>5500</v>
      </c>
      <c r="O86" s="105">
        <f t="shared" si="14"/>
        <v>5500</v>
      </c>
      <c r="P86" s="105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11"/>
    </row>
    <row r="87" spans="1:31" s="83" customFormat="1" ht="33.75" customHeight="1">
      <c r="A87" s="66" t="s">
        <v>176</v>
      </c>
      <c r="B87" s="66" t="s">
        <v>177</v>
      </c>
      <c r="C87" s="66" t="s">
        <v>42</v>
      </c>
      <c r="D87" s="66">
        <v>66600</v>
      </c>
      <c r="E87" s="66">
        <v>0.003</v>
      </c>
      <c r="F87" s="66">
        <v>2018</v>
      </c>
      <c r="G87" s="66" t="s">
        <v>43</v>
      </c>
      <c r="H87" s="66">
        <v>500</v>
      </c>
      <c r="I87" s="66">
        <v>500</v>
      </c>
      <c r="J87" s="66"/>
      <c r="K87" s="66"/>
      <c r="L87" s="66"/>
      <c r="M87" s="66"/>
      <c r="N87" s="66">
        <v>500</v>
      </c>
      <c r="O87" s="66">
        <v>500</v>
      </c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 t="s">
        <v>44</v>
      </c>
      <c r="AE87" s="112"/>
    </row>
    <row r="88" spans="1:31" s="83" customFormat="1" ht="33.75" customHeight="1">
      <c r="A88" s="66" t="s">
        <v>178</v>
      </c>
      <c r="B88" s="66" t="s">
        <v>179</v>
      </c>
      <c r="C88" s="66"/>
      <c r="D88" s="66"/>
      <c r="E88" s="66"/>
      <c r="F88" s="66">
        <v>2018</v>
      </c>
      <c r="G88" s="66" t="s">
        <v>43</v>
      </c>
      <c r="H88" s="66">
        <v>5000</v>
      </c>
      <c r="I88" s="66">
        <v>5000</v>
      </c>
      <c r="J88" s="66"/>
      <c r="K88" s="66"/>
      <c r="L88" s="66"/>
      <c r="M88" s="66"/>
      <c r="N88" s="66">
        <v>5000</v>
      </c>
      <c r="O88" s="66">
        <v>5000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 t="s">
        <v>139</v>
      </c>
      <c r="AE88" s="112"/>
    </row>
    <row r="89" spans="1:31" s="82" customFormat="1" ht="33.75" customHeight="1">
      <c r="A89" s="87" t="s">
        <v>180</v>
      </c>
      <c r="B89" s="104"/>
      <c r="C89" s="104"/>
      <c r="D89" s="104"/>
      <c r="E89" s="104"/>
      <c r="F89" s="104"/>
      <c r="G89" s="104"/>
      <c r="H89" s="105"/>
      <c r="I89" s="105"/>
      <c r="J89" s="105"/>
      <c r="K89" s="105"/>
      <c r="L89" s="105"/>
      <c r="M89" s="105"/>
      <c r="N89" s="105"/>
      <c r="O89" s="105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11"/>
    </row>
    <row r="90" spans="1:31" s="82" customFormat="1" ht="33.75" customHeight="1">
      <c r="A90" s="105" t="s">
        <v>181</v>
      </c>
      <c r="B90" s="104"/>
      <c r="C90" s="104"/>
      <c r="D90" s="104"/>
      <c r="E90" s="104"/>
      <c r="F90" s="104"/>
      <c r="G90" s="104"/>
      <c r="H90" s="105">
        <f>H91</f>
        <v>12300</v>
      </c>
      <c r="I90" s="105">
        <f aca="true" t="shared" si="15" ref="I90:O90">I91</f>
        <v>12300</v>
      </c>
      <c r="J90" s="105"/>
      <c r="K90" s="105"/>
      <c r="L90" s="105"/>
      <c r="M90" s="105"/>
      <c r="N90" s="105">
        <f t="shared" si="15"/>
        <v>12300</v>
      </c>
      <c r="O90" s="105">
        <f t="shared" si="15"/>
        <v>12300</v>
      </c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11"/>
    </row>
    <row r="91" spans="1:31" s="83" customFormat="1" ht="33.75" customHeight="1">
      <c r="A91" s="91" t="s">
        <v>182</v>
      </c>
      <c r="B91" s="66" t="s">
        <v>183</v>
      </c>
      <c r="C91" s="66" t="s">
        <v>59</v>
      </c>
      <c r="D91" s="66">
        <v>6721</v>
      </c>
      <c r="E91" s="66">
        <v>1.83</v>
      </c>
      <c r="F91" s="66">
        <v>2018</v>
      </c>
      <c r="G91" s="66" t="s">
        <v>43</v>
      </c>
      <c r="H91" s="66">
        <v>12300</v>
      </c>
      <c r="I91" s="66">
        <v>12300</v>
      </c>
      <c r="J91" s="66"/>
      <c r="K91" s="66"/>
      <c r="L91" s="66"/>
      <c r="M91" s="66"/>
      <c r="N91" s="66">
        <v>12300</v>
      </c>
      <c r="O91" s="66">
        <v>12300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 t="s">
        <v>184</v>
      </c>
      <c r="AE91" s="112"/>
    </row>
    <row r="92" spans="1:31" s="82" customFormat="1" ht="33.75" customHeight="1">
      <c r="A92" s="105" t="s">
        <v>185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11"/>
    </row>
    <row r="93" spans="1:31" s="82" customFormat="1" ht="33.75" customHeight="1">
      <c r="A93" s="105" t="s">
        <v>186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11"/>
    </row>
    <row r="94" spans="1:31" s="84" customFormat="1" ht="33.75" customHeight="1">
      <c r="A94" s="106" t="s">
        <v>187</v>
      </c>
      <c r="B94" s="36"/>
      <c r="C94" s="36"/>
      <c r="D94" s="36"/>
      <c r="E94" s="36"/>
      <c r="F94" s="36"/>
      <c r="G94" s="36"/>
      <c r="H94" s="106">
        <f>H95+H96+H97+H100+H101+H102</f>
        <v>1500</v>
      </c>
      <c r="I94" s="106">
        <f aca="true" t="shared" si="16" ref="I94:O94">I95+I96+I97+I100+I101+I102</f>
        <v>1500</v>
      </c>
      <c r="J94" s="106"/>
      <c r="K94" s="106"/>
      <c r="L94" s="106"/>
      <c r="M94" s="106"/>
      <c r="N94" s="106">
        <f t="shared" si="16"/>
        <v>1500</v>
      </c>
      <c r="O94" s="106">
        <f t="shared" si="16"/>
        <v>1500</v>
      </c>
      <c r="P94" s="10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03"/>
    </row>
    <row r="95" spans="1:31" s="82" customFormat="1" ht="33.75" customHeight="1">
      <c r="A95" s="87" t="s">
        <v>188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13"/>
    </row>
    <row r="96" spans="1:31" s="85" customFormat="1" ht="21" customHeight="1">
      <c r="A96" s="87" t="s">
        <v>189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14"/>
    </row>
    <row r="97" spans="1:31" s="85" customFormat="1" ht="21" customHeight="1">
      <c r="A97" s="87" t="s">
        <v>190</v>
      </c>
      <c r="B97" s="109"/>
      <c r="C97" s="109"/>
      <c r="D97" s="109"/>
      <c r="E97" s="109"/>
      <c r="F97" s="109"/>
      <c r="G97" s="109"/>
      <c r="H97" s="87">
        <f>SUM(H98:H99)</f>
        <v>1500</v>
      </c>
      <c r="I97" s="87">
        <f aca="true" t="shared" si="17" ref="I97:O97">SUM(I98:I99)</f>
        <v>1500</v>
      </c>
      <c r="J97" s="87"/>
      <c r="K97" s="87"/>
      <c r="L97" s="87"/>
      <c r="M97" s="87"/>
      <c r="N97" s="87">
        <f t="shared" si="17"/>
        <v>1500</v>
      </c>
      <c r="O97" s="87">
        <f t="shared" si="17"/>
        <v>1500</v>
      </c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14"/>
    </row>
    <row r="98" spans="1:31" s="85" customFormat="1" ht="21" customHeight="1">
      <c r="A98" s="36" t="s">
        <v>191</v>
      </c>
      <c r="B98" s="110" t="s">
        <v>192</v>
      </c>
      <c r="C98" s="110"/>
      <c r="D98" s="110"/>
      <c r="E98" s="110"/>
      <c r="F98" s="110">
        <v>2018</v>
      </c>
      <c r="G98" s="110" t="s">
        <v>43</v>
      </c>
      <c r="H98" s="110">
        <v>1000</v>
      </c>
      <c r="I98" s="110">
        <v>1000</v>
      </c>
      <c r="J98" s="110"/>
      <c r="K98" s="110"/>
      <c r="L98" s="110"/>
      <c r="M98" s="110"/>
      <c r="N98" s="110">
        <v>1000</v>
      </c>
      <c r="O98" s="110">
        <v>1000</v>
      </c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14"/>
    </row>
    <row r="99" spans="1:31" s="85" customFormat="1" ht="21" customHeight="1">
      <c r="A99" s="36" t="s">
        <v>193</v>
      </c>
      <c r="B99" s="110" t="s">
        <v>194</v>
      </c>
      <c r="C99" s="110"/>
      <c r="D99" s="110"/>
      <c r="E99" s="110"/>
      <c r="F99" s="110">
        <v>2018</v>
      </c>
      <c r="G99" s="110" t="s">
        <v>43</v>
      </c>
      <c r="H99" s="110">
        <v>500</v>
      </c>
      <c r="I99" s="110">
        <v>500</v>
      </c>
      <c r="J99" s="110"/>
      <c r="K99" s="110"/>
      <c r="L99" s="110"/>
      <c r="M99" s="110"/>
      <c r="N99" s="110">
        <v>500</v>
      </c>
      <c r="O99" s="110">
        <v>500</v>
      </c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14"/>
    </row>
    <row r="100" spans="1:31" s="85" customFormat="1" ht="21" customHeight="1">
      <c r="A100" s="87" t="s">
        <v>195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14"/>
    </row>
    <row r="101" spans="1:31" s="85" customFormat="1" ht="21" customHeight="1">
      <c r="A101" s="87" t="s">
        <v>196</v>
      </c>
      <c r="B101" s="109"/>
      <c r="C101" s="109"/>
      <c r="D101" s="109"/>
      <c r="E101" s="109"/>
      <c r="F101" s="109"/>
      <c r="G101" s="109"/>
      <c r="H101" s="87"/>
      <c r="I101" s="87"/>
      <c r="J101" s="87"/>
      <c r="K101" s="87"/>
      <c r="L101" s="87"/>
      <c r="M101" s="87"/>
      <c r="N101" s="87"/>
      <c r="O101" s="87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14"/>
    </row>
    <row r="102" spans="1:31" s="85" customFormat="1" ht="21" customHeight="1">
      <c r="A102" s="87" t="s">
        <v>197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14"/>
    </row>
  </sheetData>
  <sheetProtection/>
  <mergeCells count="36">
    <mergeCell ref="A2:AE2"/>
    <mergeCell ref="X3:Y3"/>
    <mergeCell ref="AC3:AD3"/>
    <mergeCell ref="I4:AD4"/>
    <mergeCell ref="I5:U5"/>
    <mergeCell ref="J6:M6"/>
    <mergeCell ref="N6:U6"/>
    <mergeCell ref="O7:S7"/>
    <mergeCell ref="A4:A8"/>
    <mergeCell ref="B4:B8"/>
    <mergeCell ref="C4:C8"/>
    <mergeCell ref="D4:D8"/>
    <mergeCell ref="E4:E8"/>
    <mergeCell ref="F4:F8"/>
    <mergeCell ref="G4:G8"/>
    <mergeCell ref="H4:H8"/>
    <mergeCell ref="I6:I8"/>
    <mergeCell ref="J7:J8"/>
    <mergeCell ref="K7:K8"/>
    <mergeCell ref="L7:L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5:AD8"/>
    <mergeCell ref="AE5:AE8"/>
    <mergeCell ref="V5:AA6"/>
    <mergeCell ref="AB5:AC6"/>
  </mergeCells>
  <printOptions horizontalCentered="1"/>
  <pageMargins left="0.51" right="0.55" top="0.75" bottom="0.75" header="0.31" footer="0.31"/>
  <pageSetup fitToHeight="0" fitToWidth="1" horizontalDpi="600" verticalDpi="600" orientation="landscape" paperSize="9" scale="46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tabSelected="1" zoomScale="85" zoomScaleNormal="85" workbookViewId="0" topLeftCell="A1">
      <pane ySplit="9" topLeftCell="A10" activePane="bottomLeft" state="frozen"/>
      <selection pane="bottomLeft" activeCell="H9" sqref="H9"/>
    </sheetView>
  </sheetViews>
  <sheetFormatPr defaultColWidth="9.00390625" defaultRowHeight="14.25"/>
  <cols>
    <col min="1" max="1" width="30.625" style="5" customWidth="1"/>
    <col min="2" max="2" width="25.25390625" style="5" customWidth="1"/>
    <col min="3" max="3" width="5.625" style="6" customWidth="1"/>
    <col min="4" max="4" width="13.25390625" style="5" customWidth="1"/>
    <col min="5" max="5" width="6.75390625" style="5" customWidth="1"/>
    <col min="6" max="7" width="5.25390625" style="5" customWidth="1"/>
    <col min="8" max="8" width="9.50390625" style="5" customWidth="1"/>
    <col min="9" max="9" width="9.25390625" style="5" customWidth="1"/>
    <col min="10" max="10" width="7.50390625" style="5" customWidth="1"/>
    <col min="11" max="11" width="8.875" style="5" customWidth="1"/>
    <col min="12" max="12" width="5.375" style="5" customWidth="1"/>
    <col min="13" max="13" width="5.125" style="5" customWidth="1"/>
    <col min="14" max="14" width="9.375" style="5" customWidth="1"/>
    <col min="15" max="15" width="8.875" style="5" customWidth="1"/>
    <col min="16" max="16" width="8.25390625" style="5" customWidth="1"/>
    <col min="17" max="17" width="8.75390625" style="5" customWidth="1"/>
    <col min="18" max="18" width="6.25390625" style="5" customWidth="1"/>
    <col min="19" max="19" width="6.125" style="5" customWidth="1"/>
    <col min="20" max="20" width="5.50390625" style="5" customWidth="1"/>
    <col min="21" max="21" width="5.375" style="5" customWidth="1"/>
    <col min="22" max="22" width="5.625" style="5" customWidth="1"/>
    <col min="23" max="25" width="6.375" style="5" customWidth="1"/>
    <col min="26" max="26" width="7.50390625" style="5" customWidth="1"/>
    <col min="27" max="27" width="5.00390625" style="5" customWidth="1"/>
    <col min="28" max="28" width="9.00390625" style="6" customWidth="1"/>
    <col min="29" max="29" width="9.75390625" style="6" customWidth="1"/>
    <col min="30" max="30" width="7.625" style="5" customWidth="1"/>
    <col min="31" max="16384" width="9.00390625" style="5" customWidth="1"/>
  </cols>
  <sheetData>
    <row r="1" spans="1:2" ht="22.5" customHeight="1">
      <c r="A1" s="7" t="s">
        <v>198</v>
      </c>
      <c r="B1" s="8"/>
    </row>
    <row r="2" spans="1:31" s="1" customFormat="1" ht="24.75" customHeight="1">
      <c r="A2" s="9" t="s">
        <v>199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" customFormat="1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48" t="s">
        <v>2</v>
      </c>
      <c r="Y3" s="48"/>
      <c r="AB3" s="50"/>
      <c r="AC3" s="51"/>
      <c r="AD3" s="52" t="s">
        <v>3</v>
      </c>
      <c r="AE3" s="53"/>
    </row>
    <row r="4" spans="1:31" s="2" customFormat="1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1" t="s">
        <v>12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2" customFormat="1" ht="21" customHeight="1">
      <c r="A5" s="11"/>
      <c r="B5" s="12"/>
      <c r="C5" s="16"/>
      <c r="D5" s="16"/>
      <c r="E5" s="17"/>
      <c r="F5" s="17"/>
      <c r="G5" s="17"/>
      <c r="H5" s="18"/>
      <c r="I5" s="11" t="s">
        <v>13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14</v>
      </c>
      <c r="W5" s="11"/>
      <c r="X5" s="11"/>
      <c r="Y5" s="11"/>
      <c r="Z5" s="11"/>
      <c r="AA5" s="11"/>
      <c r="AB5" s="11" t="s">
        <v>15</v>
      </c>
      <c r="AC5" s="11"/>
      <c r="AD5" s="13" t="s">
        <v>16</v>
      </c>
      <c r="AE5" s="14" t="s">
        <v>17</v>
      </c>
    </row>
    <row r="6" spans="1:31" s="2" customFormat="1" ht="21" customHeight="1">
      <c r="A6" s="11"/>
      <c r="B6" s="12"/>
      <c r="C6" s="16"/>
      <c r="D6" s="16"/>
      <c r="E6" s="17"/>
      <c r="F6" s="17"/>
      <c r="G6" s="17"/>
      <c r="H6" s="18"/>
      <c r="I6" s="14" t="s">
        <v>18</v>
      </c>
      <c r="J6" s="11" t="s">
        <v>19</v>
      </c>
      <c r="K6" s="11"/>
      <c r="L6" s="11"/>
      <c r="M6" s="11"/>
      <c r="N6" s="11" t="s">
        <v>20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6"/>
      <c r="AE6" s="17"/>
    </row>
    <row r="7" spans="1:31" s="2" customFormat="1" ht="21" customHeight="1">
      <c r="A7" s="11"/>
      <c r="B7" s="12"/>
      <c r="C7" s="16"/>
      <c r="D7" s="16"/>
      <c r="E7" s="17"/>
      <c r="F7" s="17"/>
      <c r="G7" s="17"/>
      <c r="H7" s="18"/>
      <c r="I7" s="17"/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21</v>
      </c>
      <c r="O7" s="46" t="s">
        <v>22</v>
      </c>
      <c r="P7" s="47"/>
      <c r="Q7" s="47"/>
      <c r="R7" s="47"/>
      <c r="S7" s="49"/>
      <c r="T7" s="13" t="s">
        <v>23</v>
      </c>
      <c r="U7" s="13" t="s">
        <v>24</v>
      </c>
      <c r="V7" s="13" t="s">
        <v>25</v>
      </c>
      <c r="W7" s="13" t="s">
        <v>26</v>
      </c>
      <c r="X7" s="13" t="s">
        <v>27</v>
      </c>
      <c r="Y7" s="13" t="s">
        <v>28</v>
      </c>
      <c r="Z7" s="13" t="s">
        <v>29</v>
      </c>
      <c r="AA7" s="13" t="s">
        <v>30</v>
      </c>
      <c r="AB7" s="13" t="s">
        <v>31</v>
      </c>
      <c r="AC7" s="13" t="s">
        <v>32</v>
      </c>
      <c r="AD7" s="16"/>
      <c r="AE7" s="17"/>
    </row>
    <row r="8" spans="1:31" s="2" customFormat="1" ht="30.75" customHeight="1">
      <c r="A8" s="11"/>
      <c r="B8" s="12"/>
      <c r="C8" s="19"/>
      <c r="D8" s="19"/>
      <c r="E8" s="20"/>
      <c r="F8" s="20"/>
      <c r="G8" s="20"/>
      <c r="H8" s="21"/>
      <c r="I8" s="20"/>
      <c r="J8" s="19"/>
      <c r="K8" s="19"/>
      <c r="L8" s="19"/>
      <c r="M8" s="19"/>
      <c r="N8" s="19"/>
      <c r="O8" s="12" t="s">
        <v>33</v>
      </c>
      <c r="P8" s="12" t="s">
        <v>34</v>
      </c>
      <c r="Q8" s="12" t="s">
        <v>35</v>
      </c>
      <c r="R8" s="12" t="s">
        <v>36</v>
      </c>
      <c r="S8" s="12" t="s">
        <v>37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</row>
    <row r="9" spans="1:31" s="3" customFormat="1" ht="30" customHeight="1">
      <c r="A9" s="22" t="s">
        <v>25</v>
      </c>
      <c r="B9" s="23"/>
      <c r="C9" s="23"/>
      <c r="D9" s="23"/>
      <c r="E9" s="23"/>
      <c r="F9" s="23"/>
      <c r="G9" s="23"/>
      <c r="H9" s="22">
        <f>H10+H41+H52+H69+H70+H79+H83+H86+H89</f>
        <v>37445.78999999999</v>
      </c>
      <c r="I9" s="22">
        <f>I10+I41+I52+I69+I70+I79+I83+I86+I89</f>
        <v>37445.78999999999</v>
      </c>
      <c r="J9" s="22">
        <f>J10+J41+J52+J69+J70+J79+J83+J86+J89</f>
        <v>1694.85</v>
      </c>
      <c r="K9" s="22">
        <f>K10+K41+K52+K69+K70+K79+K83+K86+K89</f>
        <v>1694.85</v>
      </c>
      <c r="L9" s="22"/>
      <c r="M9" s="22"/>
      <c r="N9" s="22">
        <f>N10+N41+N52+N69+N70+N79+N83+N86+N89</f>
        <v>35750.939999999995</v>
      </c>
      <c r="O9" s="22">
        <f>O10+O41+O52+O69+O70+O79+O83+O86+O89</f>
        <v>35750.939999999995</v>
      </c>
      <c r="P9" s="22"/>
      <c r="Q9" s="22"/>
      <c r="R9" s="22"/>
      <c r="S9" s="22"/>
      <c r="T9" s="22"/>
      <c r="U9" s="22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" customFormat="1" ht="51.75" customHeight="1">
      <c r="A10" s="24" t="s">
        <v>200</v>
      </c>
      <c r="B10" s="11"/>
      <c r="C10" s="11"/>
      <c r="D10" s="11"/>
      <c r="E10" s="11"/>
      <c r="F10" s="11"/>
      <c r="G10" s="11"/>
      <c r="H10" s="24">
        <f>H11+H36+H37+H38+H39</f>
        <v>19858.16</v>
      </c>
      <c r="I10" s="24">
        <f aca="true" t="shared" si="0" ref="I10:O10">I11+I36+I37+I38+I39</f>
        <v>19858.16</v>
      </c>
      <c r="J10" s="24">
        <f t="shared" si="0"/>
        <v>1363</v>
      </c>
      <c r="K10" s="24">
        <f t="shared" si="0"/>
        <v>1363</v>
      </c>
      <c r="L10" s="24"/>
      <c r="M10" s="24"/>
      <c r="N10" s="24">
        <f t="shared" si="0"/>
        <v>18495.16</v>
      </c>
      <c r="O10" s="24">
        <f t="shared" si="0"/>
        <v>18495.16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33"/>
      <c r="AE10" s="11"/>
    </row>
    <row r="11" spans="1:31" s="2" customFormat="1" ht="30" customHeight="1">
      <c r="A11" s="25" t="s">
        <v>201</v>
      </c>
      <c r="B11" s="11"/>
      <c r="C11" s="11"/>
      <c r="D11" s="11"/>
      <c r="E11" s="11"/>
      <c r="F11" s="11"/>
      <c r="G11" s="11"/>
      <c r="H11" s="25">
        <f>H13</f>
        <v>19823.36</v>
      </c>
      <c r="I11" s="25">
        <f aca="true" t="shared" si="1" ref="I11:O11">I13</f>
        <v>19823.36</v>
      </c>
      <c r="J11" s="25">
        <f t="shared" si="1"/>
        <v>1363</v>
      </c>
      <c r="K11" s="25">
        <f t="shared" si="1"/>
        <v>1363</v>
      </c>
      <c r="L11" s="25"/>
      <c r="M11" s="25"/>
      <c r="N11" s="25">
        <f t="shared" si="1"/>
        <v>18460.36</v>
      </c>
      <c r="O11" s="25">
        <f t="shared" si="1"/>
        <v>18460.36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2" customFormat="1" ht="30" customHeight="1">
      <c r="A12" s="26" t="s">
        <v>202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2" customFormat="1" ht="30" customHeight="1">
      <c r="A13" s="26" t="s">
        <v>203</v>
      </c>
      <c r="B13" s="11"/>
      <c r="C13" s="11"/>
      <c r="D13" s="11"/>
      <c r="E13" s="11"/>
      <c r="F13" s="11"/>
      <c r="G13" s="11"/>
      <c r="H13" s="26">
        <f>SUM(H14:H34)</f>
        <v>19823.36</v>
      </c>
      <c r="I13" s="26">
        <f aca="true" t="shared" si="2" ref="I13:O13">SUM(I14:I34)</f>
        <v>19823.36</v>
      </c>
      <c r="J13" s="26">
        <f t="shared" si="2"/>
        <v>1363</v>
      </c>
      <c r="K13" s="26">
        <f t="shared" si="2"/>
        <v>1363</v>
      </c>
      <c r="L13" s="26"/>
      <c r="M13" s="26"/>
      <c r="N13" s="26">
        <f t="shared" si="2"/>
        <v>18460.36</v>
      </c>
      <c r="O13" s="26">
        <f t="shared" si="2"/>
        <v>18460.36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2" customFormat="1" ht="30" customHeight="1">
      <c r="A14" s="27" t="s">
        <v>204</v>
      </c>
      <c r="B14" s="28" t="s">
        <v>205</v>
      </c>
      <c r="C14" s="29" t="s">
        <v>82</v>
      </c>
      <c r="D14" s="11">
        <v>12307.5</v>
      </c>
      <c r="E14" s="11"/>
      <c r="F14" s="11">
        <v>2018</v>
      </c>
      <c r="G14" s="11" t="s">
        <v>43</v>
      </c>
      <c r="H14" s="30">
        <v>132.6</v>
      </c>
      <c r="I14" s="30">
        <v>132.6</v>
      </c>
      <c r="J14" s="30">
        <v>132.6</v>
      </c>
      <c r="K14" s="30">
        <v>132.6</v>
      </c>
      <c r="L14" s="37"/>
      <c r="M14" s="37"/>
      <c r="N14" s="37"/>
      <c r="O14" s="3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 t="s">
        <v>47</v>
      </c>
      <c r="AE14" s="11"/>
    </row>
    <row r="15" spans="1:31" s="2" customFormat="1" ht="30" customHeight="1">
      <c r="A15" s="27" t="s">
        <v>206</v>
      </c>
      <c r="B15" s="31" t="s">
        <v>207</v>
      </c>
      <c r="C15" s="29" t="s">
        <v>82</v>
      </c>
      <c r="D15" s="11">
        <v>3483</v>
      </c>
      <c r="E15" s="11"/>
      <c r="F15" s="11">
        <v>2018</v>
      </c>
      <c r="G15" s="11" t="s">
        <v>43</v>
      </c>
      <c r="H15" s="30">
        <v>41.8</v>
      </c>
      <c r="I15" s="30">
        <v>41.8</v>
      </c>
      <c r="J15" s="30">
        <v>41.8</v>
      </c>
      <c r="K15" s="30">
        <v>41.8</v>
      </c>
      <c r="L15" s="37"/>
      <c r="M15" s="37"/>
      <c r="N15" s="37"/>
      <c r="O15" s="37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47</v>
      </c>
      <c r="AE15" s="11"/>
    </row>
    <row r="16" spans="1:31" s="2" customFormat="1" ht="30" customHeight="1">
      <c r="A16" s="27" t="s">
        <v>208</v>
      </c>
      <c r="B16" s="31" t="s">
        <v>209</v>
      </c>
      <c r="C16" s="29" t="s">
        <v>82</v>
      </c>
      <c r="D16" s="11">
        <v>12915.5</v>
      </c>
      <c r="E16" s="11"/>
      <c r="F16" s="11">
        <v>2018</v>
      </c>
      <c r="G16" s="11" t="s">
        <v>43</v>
      </c>
      <c r="H16" s="30">
        <v>134.1</v>
      </c>
      <c r="I16" s="30">
        <v>134.1</v>
      </c>
      <c r="J16" s="30">
        <v>134.1</v>
      </c>
      <c r="K16" s="30">
        <v>134.1</v>
      </c>
      <c r="L16" s="37"/>
      <c r="M16" s="37"/>
      <c r="N16" s="37"/>
      <c r="O16" s="37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 t="s">
        <v>47</v>
      </c>
      <c r="AE16" s="11"/>
    </row>
    <row r="17" spans="1:31" s="2" customFormat="1" ht="30" customHeight="1">
      <c r="A17" s="27" t="s">
        <v>210</v>
      </c>
      <c r="B17" s="31" t="s">
        <v>211</v>
      </c>
      <c r="C17" s="29" t="s">
        <v>82</v>
      </c>
      <c r="D17" s="11">
        <v>11528.5</v>
      </c>
      <c r="E17" s="11"/>
      <c r="F17" s="11">
        <v>2018</v>
      </c>
      <c r="G17" s="11" t="s">
        <v>43</v>
      </c>
      <c r="H17" s="30">
        <v>124</v>
      </c>
      <c r="I17" s="30">
        <v>124</v>
      </c>
      <c r="J17" s="30">
        <v>124</v>
      </c>
      <c r="K17" s="30">
        <v>124</v>
      </c>
      <c r="L17" s="37"/>
      <c r="M17" s="37"/>
      <c r="N17" s="37"/>
      <c r="O17" s="37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 t="s">
        <v>47</v>
      </c>
      <c r="AE17" s="11"/>
    </row>
    <row r="18" spans="1:31" s="2" customFormat="1" ht="30" customHeight="1">
      <c r="A18" s="27" t="s">
        <v>212</v>
      </c>
      <c r="B18" s="31" t="s">
        <v>213</v>
      </c>
      <c r="C18" s="29" t="s">
        <v>82</v>
      </c>
      <c r="D18" s="11">
        <v>8193.5</v>
      </c>
      <c r="E18" s="11"/>
      <c r="F18" s="11">
        <v>2018</v>
      </c>
      <c r="G18" s="11" t="s">
        <v>43</v>
      </c>
      <c r="H18" s="30">
        <v>88.5</v>
      </c>
      <c r="I18" s="30">
        <v>88.5</v>
      </c>
      <c r="J18" s="30">
        <v>88.5</v>
      </c>
      <c r="K18" s="30">
        <v>88.5</v>
      </c>
      <c r="L18" s="37"/>
      <c r="M18" s="37"/>
      <c r="N18" s="37"/>
      <c r="O18" s="37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 t="s">
        <v>47</v>
      </c>
      <c r="AE18" s="11"/>
    </row>
    <row r="19" spans="1:31" s="2" customFormat="1" ht="30" customHeight="1">
      <c r="A19" s="27" t="s">
        <v>214</v>
      </c>
      <c r="B19" s="28" t="s">
        <v>215</v>
      </c>
      <c r="C19" s="29" t="s">
        <v>82</v>
      </c>
      <c r="D19" s="11">
        <v>11353</v>
      </c>
      <c r="E19" s="11"/>
      <c r="F19" s="11">
        <v>2018</v>
      </c>
      <c r="G19" s="11" t="s">
        <v>43</v>
      </c>
      <c r="H19" s="30">
        <v>115.9</v>
      </c>
      <c r="I19" s="30">
        <v>115.9</v>
      </c>
      <c r="J19" s="30">
        <v>115.9</v>
      </c>
      <c r="K19" s="30">
        <v>115.9</v>
      </c>
      <c r="L19" s="37"/>
      <c r="M19" s="37"/>
      <c r="N19" s="37"/>
      <c r="O19" s="3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 t="s">
        <v>47</v>
      </c>
      <c r="AE19" s="11"/>
    </row>
    <row r="20" spans="1:31" s="2" customFormat="1" ht="30" customHeight="1">
      <c r="A20" s="27" t="s">
        <v>216</v>
      </c>
      <c r="B20" s="28" t="s">
        <v>217</v>
      </c>
      <c r="C20" s="29" t="s">
        <v>82</v>
      </c>
      <c r="D20" s="11">
        <v>2500</v>
      </c>
      <c r="E20" s="11"/>
      <c r="F20" s="11">
        <v>2018</v>
      </c>
      <c r="G20" s="11" t="s">
        <v>43</v>
      </c>
      <c r="H20" s="30">
        <v>30</v>
      </c>
      <c r="I20" s="30">
        <v>30</v>
      </c>
      <c r="J20" s="30">
        <v>30</v>
      </c>
      <c r="K20" s="30">
        <v>30</v>
      </c>
      <c r="L20" s="37"/>
      <c r="M20" s="37"/>
      <c r="N20" s="37"/>
      <c r="O20" s="3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 t="s">
        <v>47</v>
      </c>
      <c r="AE20" s="11"/>
    </row>
    <row r="21" spans="1:31" s="2" customFormat="1" ht="30" customHeight="1">
      <c r="A21" s="27" t="s">
        <v>218</v>
      </c>
      <c r="B21" s="28" t="s">
        <v>219</v>
      </c>
      <c r="C21" s="29" t="s">
        <v>82</v>
      </c>
      <c r="D21" s="11">
        <v>8557</v>
      </c>
      <c r="E21" s="11"/>
      <c r="F21" s="11">
        <v>2018</v>
      </c>
      <c r="G21" s="11" t="s">
        <v>43</v>
      </c>
      <c r="H21" s="30">
        <v>90</v>
      </c>
      <c r="I21" s="30">
        <v>90</v>
      </c>
      <c r="J21" s="30">
        <v>90</v>
      </c>
      <c r="K21" s="30">
        <v>90</v>
      </c>
      <c r="L21" s="37"/>
      <c r="M21" s="37"/>
      <c r="N21" s="37"/>
      <c r="O21" s="3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 t="s">
        <v>47</v>
      </c>
      <c r="AE21" s="11"/>
    </row>
    <row r="22" spans="1:31" s="2" customFormat="1" ht="30" customHeight="1">
      <c r="A22" s="27" t="s">
        <v>220</v>
      </c>
      <c r="B22" s="28" t="s">
        <v>221</v>
      </c>
      <c r="C22" s="29" t="s">
        <v>82</v>
      </c>
      <c r="D22" s="11">
        <v>9198</v>
      </c>
      <c r="E22" s="11"/>
      <c r="F22" s="11">
        <v>2018</v>
      </c>
      <c r="G22" s="11" t="s">
        <v>43</v>
      </c>
      <c r="H22" s="30">
        <v>95.3</v>
      </c>
      <c r="I22" s="30">
        <v>95.3</v>
      </c>
      <c r="J22" s="30">
        <v>95.3</v>
      </c>
      <c r="K22" s="30">
        <v>95.3</v>
      </c>
      <c r="L22" s="37"/>
      <c r="M22" s="37"/>
      <c r="N22" s="37"/>
      <c r="O22" s="37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 t="s">
        <v>47</v>
      </c>
      <c r="AE22" s="11"/>
    </row>
    <row r="23" spans="1:31" s="2" customFormat="1" ht="30" customHeight="1">
      <c r="A23" s="27" t="s">
        <v>222</v>
      </c>
      <c r="B23" s="28" t="s">
        <v>223</v>
      </c>
      <c r="C23" s="29" t="s">
        <v>82</v>
      </c>
      <c r="D23" s="11">
        <v>2334</v>
      </c>
      <c r="E23" s="11"/>
      <c r="F23" s="11">
        <v>2018</v>
      </c>
      <c r="G23" s="11" t="s">
        <v>43</v>
      </c>
      <c r="H23" s="30">
        <v>28</v>
      </c>
      <c r="I23" s="30">
        <v>28</v>
      </c>
      <c r="J23" s="30">
        <v>28</v>
      </c>
      <c r="K23" s="30">
        <v>28</v>
      </c>
      <c r="L23" s="37"/>
      <c r="M23" s="37"/>
      <c r="N23" s="37"/>
      <c r="O23" s="3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 t="s">
        <v>47</v>
      </c>
      <c r="AE23" s="11"/>
    </row>
    <row r="24" spans="1:31" s="2" customFormat="1" ht="30" customHeight="1">
      <c r="A24" s="27" t="s">
        <v>224</v>
      </c>
      <c r="B24" s="28" t="s">
        <v>225</v>
      </c>
      <c r="C24" s="29" t="s">
        <v>82</v>
      </c>
      <c r="D24" s="11">
        <v>1167</v>
      </c>
      <c r="E24" s="11"/>
      <c r="F24" s="11">
        <v>2018</v>
      </c>
      <c r="G24" s="11" t="s">
        <v>43</v>
      </c>
      <c r="H24" s="30">
        <v>14</v>
      </c>
      <c r="I24" s="30">
        <v>14</v>
      </c>
      <c r="J24" s="30">
        <v>14</v>
      </c>
      <c r="K24" s="30">
        <v>14</v>
      </c>
      <c r="L24" s="37"/>
      <c r="M24" s="37"/>
      <c r="N24" s="37"/>
      <c r="O24" s="3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 t="s">
        <v>47</v>
      </c>
      <c r="AE24" s="11"/>
    </row>
    <row r="25" spans="1:31" s="2" customFormat="1" ht="42" customHeight="1">
      <c r="A25" s="27" t="s">
        <v>226</v>
      </c>
      <c r="B25" s="28" t="s">
        <v>227</v>
      </c>
      <c r="C25" s="32" t="s">
        <v>228</v>
      </c>
      <c r="D25" s="33" t="s">
        <v>229</v>
      </c>
      <c r="E25" s="33"/>
      <c r="F25" s="11">
        <v>2018</v>
      </c>
      <c r="G25" s="11" t="s">
        <v>43</v>
      </c>
      <c r="H25" s="30">
        <v>70.1</v>
      </c>
      <c r="I25" s="30">
        <v>70.1</v>
      </c>
      <c r="J25" s="30">
        <v>70.1</v>
      </c>
      <c r="K25" s="30">
        <v>70.1</v>
      </c>
      <c r="L25" s="37"/>
      <c r="M25" s="37"/>
      <c r="N25" s="37"/>
      <c r="O25" s="3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 t="s">
        <v>47</v>
      </c>
      <c r="AE25" s="11"/>
    </row>
    <row r="26" spans="1:31" s="2" customFormat="1" ht="30" customHeight="1">
      <c r="A26" s="27" t="s">
        <v>230</v>
      </c>
      <c r="B26" s="28" t="s">
        <v>231</v>
      </c>
      <c r="C26" s="29" t="s">
        <v>232</v>
      </c>
      <c r="D26" s="11">
        <v>1</v>
      </c>
      <c r="E26" s="11"/>
      <c r="F26" s="11">
        <v>2018</v>
      </c>
      <c r="G26" s="11" t="s">
        <v>43</v>
      </c>
      <c r="H26" s="30">
        <v>42.7</v>
      </c>
      <c r="I26" s="30">
        <v>42.7</v>
      </c>
      <c r="J26" s="30">
        <v>42.7</v>
      </c>
      <c r="K26" s="30">
        <v>42.7</v>
      </c>
      <c r="L26" s="37"/>
      <c r="M26" s="37"/>
      <c r="N26" s="37"/>
      <c r="O26" s="3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 t="s">
        <v>47</v>
      </c>
      <c r="AE26" s="11"/>
    </row>
    <row r="27" spans="1:31" s="2" customFormat="1" ht="30" customHeight="1">
      <c r="A27" s="27" t="s">
        <v>233</v>
      </c>
      <c r="B27" s="34" t="s">
        <v>234</v>
      </c>
      <c r="C27" s="29" t="s">
        <v>82</v>
      </c>
      <c r="D27" s="11">
        <v>4456</v>
      </c>
      <c r="E27" s="11"/>
      <c r="F27" s="11">
        <v>2018</v>
      </c>
      <c r="G27" s="11" t="s">
        <v>43</v>
      </c>
      <c r="H27" s="30">
        <v>55.3</v>
      </c>
      <c r="I27" s="30">
        <v>55.3</v>
      </c>
      <c r="J27" s="30">
        <v>55.3</v>
      </c>
      <c r="K27" s="30">
        <v>55.3</v>
      </c>
      <c r="L27" s="37"/>
      <c r="M27" s="37"/>
      <c r="N27" s="37"/>
      <c r="O27" s="3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 t="s">
        <v>47</v>
      </c>
      <c r="AE27" s="11"/>
    </row>
    <row r="28" spans="1:31" s="2" customFormat="1" ht="30" customHeight="1">
      <c r="A28" s="27" t="s">
        <v>235</v>
      </c>
      <c r="B28" s="34" t="s">
        <v>236</v>
      </c>
      <c r="C28" s="29" t="s">
        <v>82</v>
      </c>
      <c r="D28" s="11">
        <v>4368</v>
      </c>
      <c r="E28" s="11"/>
      <c r="F28" s="11">
        <v>2018</v>
      </c>
      <c r="G28" s="11" t="s">
        <v>43</v>
      </c>
      <c r="H28" s="30">
        <v>54.3</v>
      </c>
      <c r="I28" s="30">
        <v>54.3</v>
      </c>
      <c r="J28" s="30">
        <v>54.3</v>
      </c>
      <c r="K28" s="30">
        <v>54.3</v>
      </c>
      <c r="L28" s="37"/>
      <c r="M28" s="37"/>
      <c r="N28" s="37"/>
      <c r="O28" s="3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 t="s">
        <v>47</v>
      </c>
      <c r="AE28" s="11"/>
    </row>
    <row r="29" spans="1:31" s="2" customFormat="1" ht="30" customHeight="1">
      <c r="A29" s="27" t="s">
        <v>237</v>
      </c>
      <c r="B29" s="34" t="s">
        <v>238</v>
      </c>
      <c r="C29" s="29" t="s">
        <v>82</v>
      </c>
      <c r="D29" s="11">
        <v>6360</v>
      </c>
      <c r="E29" s="11"/>
      <c r="F29" s="11">
        <v>2018</v>
      </c>
      <c r="G29" s="11" t="s">
        <v>43</v>
      </c>
      <c r="H29" s="30">
        <v>82</v>
      </c>
      <c r="I29" s="30">
        <v>82</v>
      </c>
      <c r="J29" s="30">
        <v>82</v>
      </c>
      <c r="K29" s="30">
        <v>82</v>
      </c>
      <c r="L29" s="37"/>
      <c r="M29" s="37"/>
      <c r="N29" s="37"/>
      <c r="O29" s="3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 t="s">
        <v>47</v>
      </c>
      <c r="AE29" s="11"/>
    </row>
    <row r="30" spans="1:31" s="2" customFormat="1" ht="37.5" customHeight="1">
      <c r="A30" s="27" t="s">
        <v>239</v>
      </c>
      <c r="B30" s="34" t="s">
        <v>240</v>
      </c>
      <c r="C30" s="32" t="s">
        <v>241</v>
      </c>
      <c r="D30" s="33" t="s">
        <v>242</v>
      </c>
      <c r="E30" s="11"/>
      <c r="F30" s="11">
        <v>2018</v>
      </c>
      <c r="G30" s="11" t="s">
        <v>43</v>
      </c>
      <c r="H30" s="30">
        <v>66</v>
      </c>
      <c r="I30" s="30">
        <v>66</v>
      </c>
      <c r="J30" s="30">
        <v>66</v>
      </c>
      <c r="K30" s="30">
        <v>66</v>
      </c>
      <c r="L30" s="37"/>
      <c r="M30" s="37"/>
      <c r="N30" s="37"/>
      <c r="O30" s="3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 t="s">
        <v>47</v>
      </c>
      <c r="AE30" s="11"/>
    </row>
    <row r="31" spans="1:31" s="2" customFormat="1" ht="30" customHeight="1">
      <c r="A31" s="27" t="s">
        <v>243</v>
      </c>
      <c r="B31" s="34" t="s">
        <v>244</v>
      </c>
      <c r="C31" s="32" t="s">
        <v>241</v>
      </c>
      <c r="D31" s="33" t="s">
        <v>245</v>
      </c>
      <c r="E31" s="11"/>
      <c r="F31" s="11">
        <v>2018</v>
      </c>
      <c r="G31" s="11" t="s">
        <v>43</v>
      </c>
      <c r="H31" s="30">
        <v>98.4</v>
      </c>
      <c r="I31" s="30">
        <v>98.4</v>
      </c>
      <c r="J31" s="30">
        <v>98.4</v>
      </c>
      <c r="K31" s="30">
        <v>98.4</v>
      </c>
      <c r="L31" s="37"/>
      <c r="M31" s="37"/>
      <c r="N31" s="37"/>
      <c r="O31" s="3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 t="s">
        <v>47</v>
      </c>
      <c r="AE31" s="11"/>
    </row>
    <row r="32" spans="1:31" s="2" customFormat="1" ht="36.75" customHeight="1">
      <c r="A32" s="27" t="s">
        <v>246</v>
      </c>
      <c r="B32" s="35" t="s">
        <v>247</v>
      </c>
      <c r="C32" s="23" t="s">
        <v>248</v>
      </c>
      <c r="D32" s="23"/>
      <c r="E32" s="23"/>
      <c r="F32" s="23"/>
      <c r="G32" s="23"/>
      <c r="H32" s="30">
        <v>7338</v>
      </c>
      <c r="I32" s="30">
        <v>7338</v>
      </c>
      <c r="J32" s="30"/>
      <c r="K32" s="30"/>
      <c r="L32" s="30"/>
      <c r="M32" s="30"/>
      <c r="N32" s="30">
        <v>7338</v>
      </c>
      <c r="O32" s="30">
        <v>7338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3" t="s">
        <v>249</v>
      </c>
      <c r="AE32" s="11"/>
    </row>
    <row r="33" spans="1:31" s="2" customFormat="1" ht="30" customHeight="1">
      <c r="A33" s="27" t="s">
        <v>250</v>
      </c>
      <c r="B33" s="35" t="s">
        <v>251</v>
      </c>
      <c r="C33" s="23" t="s">
        <v>82</v>
      </c>
      <c r="D33" s="23">
        <v>56340</v>
      </c>
      <c r="E33" s="23"/>
      <c r="F33" s="11">
        <v>2018</v>
      </c>
      <c r="G33" s="23" t="s">
        <v>43</v>
      </c>
      <c r="H33" s="30">
        <v>1578.1</v>
      </c>
      <c r="I33" s="30">
        <v>1578.1</v>
      </c>
      <c r="J33" s="30"/>
      <c r="K33" s="30"/>
      <c r="L33" s="30"/>
      <c r="M33" s="30"/>
      <c r="N33" s="30">
        <v>1578.1</v>
      </c>
      <c r="O33" s="30">
        <v>1578.1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 t="s">
        <v>252</v>
      </c>
      <c r="AE33" s="11"/>
    </row>
    <row r="34" spans="1:31" s="2" customFormat="1" ht="30" customHeight="1">
      <c r="A34" s="27" t="s">
        <v>253</v>
      </c>
      <c r="B34" s="35" t="s">
        <v>254</v>
      </c>
      <c r="C34" s="23" t="s">
        <v>82</v>
      </c>
      <c r="D34" s="23">
        <v>1081495</v>
      </c>
      <c r="E34" s="23"/>
      <c r="F34" s="23">
        <v>2018</v>
      </c>
      <c r="G34" s="23" t="s">
        <v>43</v>
      </c>
      <c r="H34" s="30">
        <v>9544.26</v>
      </c>
      <c r="I34" s="30">
        <v>9544.26</v>
      </c>
      <c r="J34" s="30"/>
      <c r="K34" s="30"/>
      <c r="L34" s="30"/>
      <c r="M34" s="30"/>
      <c r="N34" s="30">
        <v>9544.26</v>
      </c>
      <c r="O34" s="30">
        <v>9544.26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 t="s">
        <v>255</v>
      </c>
      <c r="AE34" s="11"/>
    </row>
    <row r="35" spans="1:31" s="2" customFormat="1" ht="30" customHeight="1">
      <c r="A35" s="36"/>
      <c r="B35" s="34"/>
      <c r="C35" s="11"/>
      <c r="D35" s="11"/>
      <c r="E35" s="11"/>
      <c r="F35" s="11"/>
      <c r="G35" s="11"/>
      <c r="H35" s="37"/>
      <c r="I35" s="37"/>
      <c r="J35" s="37"/>
      <c r="K35" s="37"/>
      <c r="L35" s="37"/>
      <c r="M35" s="37"/>
      <c r="N35" s="37"/>
      <c r="O35" s="3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2" customFormat="1" ht="30" customHeight="1">
      <c r="A36" s="25" t="s">
        <v>256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2" customFormat="1" ht="30" customHeight="1">
      <c r="A37" s="25" t="s">
        <v>257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2" customFormat="1" ht="30" customHeight="1">
      <c r="A38" s="25" t="s">
        <v>258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2" customFormat="1" ht="30" customHeight="1">
      <c r="A39" s="25" t="s">
        <v>259</v>
      </c>
      <c r="B39" s="11"/>
      <c r="C39" s="11"/>
      <c r="D39" s="11"/>
      <c r="E39" s="11"/>
      <c r="F39" s="11"/>
      <c r="G39" s="11"/>
      <c r="H39" s="25">
        <f>H40</f>
        <v>34.8</v>
      </c>
      <c r="I39" s="25">
        <f aca="true" t="shared" si="3" ref="I39:O39">I40</f>
        <v>34.8</v>
      </c>
      <c r="J39" s="25"/>
      <c r="K39" s="25"/>
      <c r="L39" s="25"/>
      <c r="M39" s="25"/>
      <c r="N39" s="25">
        <f t="shared" si="3"/>
        <v>34.8</v>
      </c>
      <c r="O39" s="25">
        <f t="shared" si="3"/>
        <v>34.8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2" customFormat="1" ht="30" customHeight="1">
      <c r="A40" s="36" t="s">
        <v>54</v>
      </c>
      <c r="B40" s="11" t="s">
        <v>260</v>
      </c>
      <c r="C40" s="11"/>
      <c r="D40" s="11"/>
      <c r="E40" s="11"/>
      <c r="F40" s="11">
        <v>2018</v>
      </c>
      <c r="G40" s="11" t="s">
        <v>43</v>
      </c>
      <c r="H40" s="23">
        <v>34.8</v>
      </c>
      <c r="I40" s="23">
        <v>34.8</v>
      </c>
      <c r="J40" s="23"/>
      <c r="K40" s="23"/>
      <c r="L40" s="23"/>
      <c r="M40" s="23"/>
      <c r="N40" s="23">
        <v>34.8</v>
      </c>
      <c r="O40" s="23">
        <v>34.8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 t="s">
        <v>261</v>
      </c>
      <c r="AE40" s="11"/>
    </row>
    <row r="41" spans="1:31" s="2" customFormat="1" ht="30" customHeight="1">
      <c r="A41" s="38" t="s">
        <v>262</v>
      </c>
      <c r="B41" s="39"/>
      <c r="C41" s="39"/>
      <c r="D41" s="39"/>
      <c r="E41" s="39"/>
      <c r="F41" s="39"/>
      <c r="G41" s="39"/>
      <c r="H41" s="38">
        <f>H42+H43+H50</f>
        <v>6823.83</v>
      </c>
      <c r="I41" s="38">
        <f aca="true" t="shared" si="4" ref="I41:O41">I42+I43+I50</f>
        <v>6823.83</v>
      </c>
      <c r="J41" s="38"/>
      <c r="K41" s="38"/>
      <c r="L41" s="38"/>
      <c r="M41" s="38"/>
      <c r="N41" s="38">
        <f t="shared" si="4"/>
        <v>6823.83</v>
      </c>
      <c r="O41" s="38">
        <f t="shared" si="4"/>
        <v>6823.83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30" customHeight="1">
      <c r="A42" s="25" t="s">
        <v>263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30" customHeight="1">
      <c r="A43" s="25" t="s">
        <v>264</v>
      </c>
      <c r="B43" s="39"/>
      <c r="C43" s="39"/>
      <c r="D43" s="39"/>
      <c r="E43" s="39"/>
      <c r="F43" s="39"/>
      <c r="G43" s="39"/>
      <c r="H43" s="25">
        <f>H44+H45+H47</f>
        <v>2828.9100000000003</v>
      </c>
      <c r="I43" s="25">
        <f aca="true" t="shared" si="5" ref="I43:O43">I44+I45+I47</f>
        <v>2828.9100000000003</v>
      </c>
      <c r="J43" s="25"/>
      <c r="K43" s="25"/>
      <c r="L43" s="25"/>
      <c r="M43" s="25"/>
      <c r="N43" s="25">
        <f t="shared" si="5"/>
        <v>2828.9100000000003</v>
      </c>
      <c r="O43" s="25">
        <f t="shared" si="5"/>
        <v>2828.9100000000003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30" customHeight="1">
      <c r="A44" s="24" t="s">
        <v>265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3" customFormat="1" ht="30" customHeight="1">
      <c r="A45" s="38" t="s">
        <v>266</v>
      </c>
      <c r="B45" s="39"/>
      <c r="C45" s="39"/>
      <c r="D45" s="39"/>
      <c r="E45" s="39"/>
      <c r="F45" s="39"/>
      <c r="G45" s="39"/>
      <c r="H45" s="38">
        <f>H46</f>
        <v>372.9</v>
      </c>
      <c r="I45" s="38">
        <f aca="true" t="shared" si="6" ref="I45:O45">I46</f>
        <v>372.9</v>
      </c>
      <c r="J45" s="38"/>
      <c r="K45" s="38"/>
      <c r="L45" s="38"/>
      <c r="M45" s="38"/>
      <c r="N45" s="38">
        <f t="shared" si="6"/>
        <v>372.9</v>
      </c>
      <c r="O45" s="38">
        <f t="shared" si="6"/>
        <v>372.9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3" customFormat="1" ht="96" customHeight="1">
      <c r="A46" s="40" t="s">
        <v>267</v>
      </c>
      <c r="B46" s="41" t="s">
        <v>268</v>
      </c>
      <c r="C46" s="41"/>
      <c r="D46" s="41" t="s">
        <v>269</v>
      </c>
      <c r="E46" s="39"/>
      <c r="F46" s="39">
        <v>2018</v>
      </c>
      <c r="G46" s="39" t="s">
        <v>43</v>
      </c>
      <c r="H46" s="39">
        <v>372.9</v>
      </c>
      <c r="I46" s="39">
        <v>372.9</v>
      </c>
      <c r="J46" s="39"/>
      <c r="K46" s="39"/>
      <c r="L46" s="39"/>
      <c r="M46" s="39"/>
      <c r="N46" s="39">
        <v>372.9</v>
      </c>
      <c r="O46" s="39">
        <v>372.9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1" t="s">
        <v>270</v>
      </c>
      <c r="AC46" s="41"/>
      <c r="AD46" s="39" t="s">
        <v>271</v>
      </c>
      <c r="AE46" s="39"/>
    </row>
    <row r="47" spans="1:31" s="3" customFormat="1" ht="30" customHeight="1">
      <c r="A47" s="38" t="s">
        <v>272</v>
      </c>
      <c r="B47" s="39"/>
      <c r="C47" s="39"/>
      <c r="D47" s="39"/>
      <c r="E47" s="39"/>
      <c r="F47" s="39"/>
      <c r="G47" s="39"/>
      <c r="H47" s="38">
        <f>SUM(H48:H49)</f>
        <v>2456.01</v>
      </c>
      <c r="I47" s="38">
        <f aca="true" t="shared" si="7" ref="I47:O47">SUM(I48:I49)</f>
        <v>2456.01</v>
      </c>
      <c r="J47" s="38"/>
      <c r="K47" s="38"/>
      <c r="L47" s="38"/>
      <c r="M47" s="38"/>
      <c r="N47" s="38">
        <f t="shared" si="7"/>
        <v>2456.01</v>
      </c>
      <c r="O47" s="38">
        <f t="shared" si="7"/>
        <v>2456.01</v>
      </c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4"/>
      <c r="AC47" s="54"/>
      <c r="AD47" s="39"/>
      <c r="AE47" s="39"/>
    </row>
    <row r="48" spans="1:31" s="3" customFormat="1" ht="54" customHeight="1">
      <c r="A48" s="40" t="s">
        <v>273</v>
      </c>
      <c r="B48" s="39" t="s">
        <v>274</v>
      </c>
      <c r="C48" s="41"/>
      <c r="D48" s="41" t="s">
        <v>275</v>
      </c>
      <c r="E48" s="39"/>
      <c r="F48" s="39">
        <v>2018</v>
      </c>
      <c r="G48" s="39" t="s">
        <v>43</v>
      </c>
      <c r="H48" s="42">
        <v>1000</v>
      </c>
      <c r="I48" s="42">
        <v>1000</v>
      </c>
      <c r="J48" s="42"/>
      <c r="K48" s="42"/>
      <c r="L48" s="42"/>
      <c r="M48" s="42"/>
      <c r="N48" s="42">
        <v>1000</v>
      </c>
      <c r="O48" s="42">
        <v>1000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55" t="s">
        <v>276</v>
      </c>
      <c r="AC48" s="56"/>
      <c r="AD48" s="41" t="s">
        <v>277</v>
      </c>
      <c r="AE48" s="39"/>
    </row>
    <row r="49" spans="1:31" s="3" customFormat="1" ht="36" customHeight="1">
      <c r="A49" s="40" t="s">
        <v>278</v>
      </c>
      <c r="B49" s="39" t="s">
        <v>279</v>
      </c>
      <c r="C49" s="41"/>
      <c r="D49" s="43"/>
      <c r="E49" s="43"/>
      <c r="F49" s="44">
        <v>2018</v>
      </c>
      <c r="G49" s="44" t="s">
        <v>43</v>
      </c>
      <c r="H49" s="42">
        <v>1456.01</v>
      </c>
      <c r="I49" s="42">
        <v>1456.01</v>
      </c>
      <c r="J49" s="42"/>
      <c r="K49" s="42"/>
      <c r="L49" s="42"/>
      <c r="M49" s="42"/>
      <c r="N49" s="42">
        <v>1456.01</v>
      </c>
      <c r="O49" s="42">
        <v>1456.01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1" t="s">
        <v>280</v>
      </c>
      <c r="AE49" s="39"/>
    </row>
    <row r="50" spans="1:31" s="3" customFormat="1" ht="30" customHeight="1">
      <c r="A50" s="25" t="s">
        <v>281</v>
      </c>
      <c r="B50" s="39"/>
      <c r="C50" s="39"/>
      <c r="D50" s="39"/>
      <c r="E50" s="39"/>
      <c r="F50" s="39"/>
      <c r="G50" s="39"/>
      <c r="H50" s="25">
        <f>H51</f>
        <v>3994.92</v>
      </c>
      <c r="I50" s="25">
        <f aca="true" t="shared" si="8" ref="I50:O50">I51</f>
        <v>3994.92</v>
      </c>
      <c r="J50" s="25"/>
      <c r="K50" s="25"/>
      <c r="L50" s="25"/>
      <c r="M50" s="25"/>
      <c r="N50" s="25">
        <f t="shared" si="8"/>
        <v>3994.92</v>
      </c>
      <c r="O50" s="25">
        <f t="shared" si="8"/>
        <v>3994.92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7"/>
      <c r="AD50" s="39"/>
      <c r="AE50" s="39"/>
    </row>
    <row r="51" spans="1:31" s="3" customFormat="1" ht="30" customHeight="1">
      <c r="A51" s="23" t="s">
        <v>282</v>
      </c>
      <c r="B51" s="39" t="s">
        <v>283</v>
      </c>
      <c r="C51" s="39"/>
      <c r="D51" s="39"/>
      <c r="E51" s="39"/>
      <c r="F51" s="39">
        <v>2018</v>
      </c>
      <c r="G51" s="39" t="s">
        <v>43</v>
      </c>
      <c r="H51" s="39">
        <v>3994.92</v>
      </c>
      <c r="I51" s="39">
        <v>3994.92</v>
      </c>
      <c r="J51" s="39"/>
      <c r="K51" s="39"/>
      <c r="L51" s="39"/>
      <c r="M51" s="39"/>
      <c r="N51" s="39">
        <v>3994.92</v>
      </c>
      <c r="O51" s="39">
        <v>3994.92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 t="s">
        <v>271</v>
      </c>
      <c r="AE51" s="39"/>
    </row>
    <row r="52" spans="1:31" s="2" customFormat="1" ht="30" customHeight="1">
      <c r="A52" s="24" t="s">
        <v>284</v>
      </c>
      <c r="B52" s="11"/>
      <c r="C52" s="11"/>
      <c r="D52" s="11"/>
      <c r="E52" s="11"/>
      <c r="F52" s="11"/>
      <c r="G52" s="11"/>
      <c r="H52" s="24">
        <f>H53</f>
        <v>331.84999999999997</v>
      </c>
      <c r="I52" s="24">
        <f>I53</f>
        <v>331.84999999999997</v>
      </c>
      <c r="J52" s="24">
        <f>J53</f>
        <v>331.84999999999997</v>
      </c>
      <c r="K52" s="24">
        <f>K53</f>
        <v>331.84999999999997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4"/>
      <c r="AD52" s="11"/>
      <c r="AE52" s="11"/>
    </row>
    <row r="53" spans="1:31" s="2" customFormat="1" ht="30" customHeight="1">
      <c r="A53" s="25" t="s">
        <v>285</v>
      </c>
      <c r="B53" s="23"/>
      <c r="C53" s="23"/>
      <c r="D53" s="23"/>
      <c r="E53" s="23"/>
      <c r="F53" s="23"/>
      <c r="G53" s="23"/>
      <c r="H53" s="25">
        <f>H54</f>
        <v>331.84999999999997</v>
      </c>
      <c r="I53" s="25">
        <f>I54</f>
        <v>331.84999999999997</v>
      </c>
      <c r="J53" s="25">
        <f>J54</f>
        <v>331.84999999999997</v>
      </c>
      <c r="K53" s="25">
        <f>K54</f>
        <v>331.84999999999997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4"/>
      <c r="AD53" s="11"/>
      <c r="AE53" s="11"/>
    </row>
    <row r="54" spans="1:31" s="2" customFormat="1" ht="30" customHeight="1">
      <c r="A54" s="38" t="s">
        <v>286</v>
      </c>
      <c r="B54" s="45" t="s">
        <v>287</v>
      </c>
      <c r="C54" s="38"/>
      <c r="D54" s="45"/>
      <c r="E54" s="38"/>
      <c r="F54" s="38"/>
      <c r="G54" s="45"/>
      <c r="H54" s="45">
        <f>SUM(H55:H68)</f>
        <v>331.84999999999997</v>
      </c>
      <c r="I54" s="45">
        <f>SUM(I55:I68)</f>
        <v>331.84999999999997</v>
      </c>
      <c r="J54" s="45">
        <f>SUM(J55:J68)</f>
        <v>331.84999999999997</v>
      </c>
      <c r="K54" s="45">
        <f>SUM(K55:K68)</f>
        <v>331.84999999999997</v>
      </c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4"/>
      <c r="AD54" s="11" t="s">
        <v>288</v>
      </c>
      <c r="AE54" s="11"/>
    </row>
    <row r="55" spans="1:31" s="2" customFormat="1" ht="51" customHeight="1">
      <c r="A55" s="23" t="s">
        <v>289</v>
      </c>
      <c r="B55" s="35" t="s">
        <v>290</v>
      </c>
      <c r="C55" s="23"/>
      <c r="D55" s="35" t="s">
        <v>291</v>
      </c>
      <c r="E55" s="23"/>
      <c r="F55" s="23">
        <v>2018</v>
      </c>
      <c r="G55" s="35" t="s">
        <v>292</v>
      </c>
      <c r="H55" s="23">
        <v>15.58</v>
      </c>
      <c r="I55" s="23">
        <v>15.58</v>
      </c>
      <c r="J55" s="23">
        <v>15.58</v>
      </c>
      <c r="K55" s="23">
        <v>15.58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4"/>
      <c r="AD55" s="11" t="s">
        <v>288</v>
      </c>
      <c r="AE55" s="11"/>
    </row>
    <row r="56" spans="1:31" s="2" customFormat="1" ht="73.5" customHeight="1">
      <c r="A56" s="23" t="s">
        <v>293</v>
      </c>
      <c r="B56" s="35" t="s">
        <v>294</v>
      </c>
      <c r="C56" s="23"/>
      <c r="D56" s="35" t="s">
        <v>295</v>
      </c>
      <c r="E56" s="23"/>
      <c r="F56" s="23">
        <v>2018</v>
      </c>
      <c r="G56" s="35" t="s">
        <v>292</v>
      </c>
      <c r="H56" s="23">
        <v>20.8</v>
      </c>
      <c r="I56" s="23">
        <v>20.8</v>
      </c>
      <c r="J56" s="23">
        <v>20.8</v>
      </c>
      <c r="K56" s="23">
        <v>20.8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24"/>
      <c r="AD56" s="11" t="s">
        <v>288</v>
      </c>
      <c r="AE56" s="11"/>
    </row>
    <row r="57" spans="1:31" s="2" customFormat="1" ht="52.5" customHeight="1">
      <c r="A57" s="23" t="s">
        <v>296</v>
      </c>
      <c r="B57" s="35" t="s">
        <v>297</v>
      </c>
      <c r="C57" s="23"/>
      <c r="D57" s="35" t="s">
        <v>298</v>
      </c>
      <c r="E57" s="23"/>
      <c r="F57" s="23">
        <v>2018</v>
      </c>
      <c r="G57" s="35" t="s">
        <v>292</v>
      </c>
      <c r="H57" s="23">
        <v>18.5</v>
      </c>
      <c r="I57" s="23">
        <v>18.5</v>
      </c>
      <c r="J57" s="23">
        <v>18.5</v>
      </c>
      <c r="K57" s="23">
        <v>18.5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4"/>
      <c r="AD57" s="11" t="s">
        <v>288</v>
      </c>
      <c r="AE57" s="11"/>
    </row>
    <row r="58" spans="1:31" s="2" customFormat="1" ht="70.5" customHeight="1">
      <c r="A58" s="23" t="s">
        <v>299</v>
      </c>
      <c r="B58" s="35" t="s">
        <v>300</v>
      </c>
      <c r="C58" s="23"/>
      <c r="D58" s="35" t="s">
        <v>301</v>
      </c>
      <c r="E58" s="23"/>
      <c r="F58" s="23">
        <v>2018</v>
      </c>
      <c r="G58" s="35" t="s">
        <v>292</v>
      </c>
      <c r="H58" s="23">
        <v>24.2</v>
      </c>
      <c r="I58" s="23">
        <v>24.2</v>
      </c>
      <c r="J58" s="23">
        <v>24.2</v>
      </c>
      <c r="K58" s="23">
        <v>24.2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4"/>
      <c r="AD58" s="11" t="s">
        <v>288</v>
      </c>
      <c r="AE58" s="11"/>
    </row>
    <row r="59" spans="1:31" s="2" customFormat="1" ht="73.5" customHeight="1">
      <c r="A59" s="23" t="s">
        <v>302</v>
      </c>
      <c r="B59" s="35" t="s">
        <v>303</v>
      </c>
      <c r="C59" s="23"/>
      <c r="D59" s="35" t="s">
        <v>304</v>
      </c>
      <c r="E59" s="23"/>
      <c r="F59" s="23">
        <v>2018</v>
      </c>
      <c r="G59" s="35" t="s">
        <v>292</v>
      </c>
      <c r="H59" s="23">
        <v>73.2</v>
      </c>
      <c r="I59" s="23">
        <v>73.2</v>
      </c>
      <c r="J59" s="23">
        <v>73.2</v>
      </c>
      <c r="K59" s="23">
        <v>73.2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4"/>
      <c r="AD59" s="11" t="s">
        <v>288</v>
      </c>
      <c r="AE59" s="11"/>
    </row>
    <row r="60" spans="1:31" s="2" customFormat="1" ht="51.75" customHeight="1">
      <c r="A60" s="23" t="s">
        <v>305</v>
      </c>
      <c r="B60" s="35" t="s">
        <v>306</v>
      </c>
      <c r="C60" s="23"/>
      <c r="D60" s="35" t="s">
        <v>307</v>
      </c>
      <c r="E60" s="23"/>
      <c r="F60" s="23">
        <v>2018</v>
      </c>
      <c r="G60" s="35" t="s">
        <v>292</v>
      </c>
      <c r="H60" s="23">
        <v>50</v>
      </c>
      <c r="I60" s="23">
        <v>50</v>
      </c>
      <c r="J60" s="23">
        <v>50</v>
      </c>
      <c r="K60" s="23">
        <v>50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4"/>
      <c r="AD60" s="11" t="s">
        <v>288</v>
      </c>
      <c r="AE60" s="11"/>
    </row>
    <row r="61" spans="1:31" s="2" customFormat="1" ht="36.75" customHeight="1">
      <c r="A61" s="23" t="s">
        <v>308</v>
      </c>
      <c r="B61" s="35" t="s">
        <v>309</v>
      </c>
      <c r="C61" s="23"/>
      <c r="D61" s="35" t="s">
        <v>310</v>
      </c>
      <c r="E61" s="23"/>
      <c r="F61" s="23">
        <v>2018</v>
      </c>
      <c r="G61" s="35" t="s">
        <v>292</v>
      </c>
      <c r="H61" s="23">
        <v>4.5</v>
      </c>
      <c r="I61" s="23">
        <v>4.5</v>
      </c>
      <c r="J61" s="23">
        <v>4.5</v>
      </c>
      <c r="K61" s="23">
        <v>4.5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4"/>
      <c r="AD61" s="11" t="s">
        <v>288</v>
      </c>
      <c r="AE61" s="11"/>
    </row>
    <row r="62" spans="1:31" s="2" customFormat="1" ht="36.75" customHeight="1">
      <c r="A62" s="23" t="s">
        <v>311</v>
      </c>
      <c r="B62" s="35" t="s">
        <v>312</v>
      </c>
      <c r="C62" s="23"/>
      <c r="D62" s="35" t="s">
        <v>310</v>
      </c>
      <c r="E62" s="23"/>
      <c r="F62" s="23">
        <v>2018</v>
      </c>
      <c r="G62" s="35" t="s">
        <v>292</v>
      </c>
      <c r="H62" s="23">
        <v>4.5</v>
      </c>
      <c r="I62" s="23">
        <v>4.5</v>
      </c>
      <c r="J62" s="23">
        <v>4.5</v>
      </c>
      <c r="K62" s="23">
        <v>4.5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4"/>
      <c r="AD62" s="11" t="s">
        <v>288</v>
      </c>
      <c r="AE62" s="11"/>
    </row>
    <row r="63" spans="1:31" s="2" customFormat="1" ht="33.75" customHeight="1">
      <c r="A63" s="23" t="s">
        <v>313</v>
      </c>
      <c r="B63" s="35" t="s">
        <v>314</v>
      </c>
      <c r="C63" s="23"/>
      <c r="D63" s="35" t="s">
        <v>315</v>
      </c>
      <c r="E63" s="23"/>
      <c r="F63" s="23">
        <v>2018</v>
      </c>
      <c r="G63" s="35" t="s">
        <v>292</v>
      </c>
      <c r="H63" s="23">
        <v>4.57</v>
      </c>
      <c r="I63" s="23">
        <v>4.57</v>
      </c>
      <c r="J63" s="23">
        <v>4.57</v>
      </c>
      <c r="K63" s="23">
        <v>4.57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4"/>
      <c r="AD63" s="11" t="s">
        <v>288</v>
      </c>
      <c r="AE63" s="11"/>
    </row>
    <row r="64" spans="1:31" s="2" customFormat="1" ht="51.75" customHeight="1">
      <c r="A64" s="23" t="s">
        <v>316</v>
      </c>
      <c r="B64" s="35" t="s">
        <v>317</v>
      </c>
      <c r="C64" s="23"/>
      <c r="D64" s="35" t="s">
        <v>318</v>
      </c>
      <c r="E64" s="23"/>
      <c r="F64" s="23">
        <v>2018</v>
      </c>
      <c r="G64" s="35" t="s">
        <v>292</v>
      </c>
      <c r="H64" s="23">
        <v>20</v>
      </c>
      <c r="I64" s="23">
        <v>20</v>
      </c>
      <c r="J64" s="23">
        <v>20</v>
      </c>
      <c r="K64" s="23">
        <v>20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4"/>
      <c r="AD64" s="11" t="s">
        <v>288</v>
      </c>
      <c r="AE64" s="11"/>
    </row>
    <row r="65" spans="1:31" s="2" customFormat="1" ht="36.75" customHeight="1">
      <c r="A65" s="23" t="s">
        <v>319</v>
      </c>
      <c r="B65" s="35" t="s">
        <v>320</v>
      </c>
      <c r="C65" s="23"/>
      <c r="D65" s="35" t="s">
        <v>321</v>
      </c>
      <c r="E65" s="23"/>
      <c r="F65" s="23">
        <v>2018</v>
      </c>
      <c r="G65" s="35" t="s">
        <v>292</v>
      </c>
      <c r="H65" s="23">
        <v>2.2</v>
      </c>
      <c r="I65" s="23">
        <v>2.2</v>
      </c>
      <c r="J65" s="23">
        <v>2.2</v>
      </c>
      <c r="K65" s="23">
        <v>2.2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24"/>
      <c r="AD65" s="11" t="s">
        <v>288</v>
      </c>
      <c r="AE65" s="11"/>
    </row>
    <row r="66" spans="1:31" s="2" customFormat="1" ht="36.75" customHeight="1">
      <c r="A66" s="23" t="s">
        <v>322</v>
      </c>
      <c r="B66" s="35" t="s">
        <v>323</v>
      </c>
      <c r="C66" s="23"/>
      <c r="D66" s="35" t="s">
        <v>324</v>
      </c>
      <c r="E66" s="23"/>
      <c r="F66" s="23">
        <v>2018</v>
      </c>
      <c r="G66" s="35" t="s">
        <v>292</v>
      </c>
      <c r="H66" s="23">
        <v>3.12</v>
      </c>
      <c r="I66" s="23">
        <v>3.12</v>
      </c>
      <c r="J66" s="23">
        <v>3.12</v>
      </c>
      <c r="K66" s="23">
        <v>3.12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24"/>
      <c r="AD66" s="11" t="s">
        <v>288</v>
      </c>
      <c r="AE66" s="11"/>
    </row>
    <row r="67" spans="1:31" s="2" customFormat="1" ht="39" customHeight="1">
      <c r="A67" s="23" t="s">
        <v>325</v>
      </c>
      <c r="B67" s="35" t="s">
        <v>326</v>
      </c>
      <c r="C67" s="23"/>
      <c r="D67" s="35" t="s">
        <v>327</v>
      </c>
      <c r="E67" s="23"/>
      <c r="F67" s="23">
        <v>2018</v>
      </c>
      <c r="G67" s="35" t="s">
        <v>292</v>
      </c>
      <c r="H67" s="23">
        <v>3.95</v>
      </c>
      <c r="I67" s="23">
        <v>3.95</v>
      </c>
      <c r="J67" s="23">
        <v>3.95</v>
      </c>
      <c r="K67" s="23">
        <v>3.95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24"/>
      <c r="AD67" s="11" t="s">
        <v>288</v>
      </c>
      <c r="AE67" s="11"/>
    </row>
    <row r="68" spans="1:31" s="2" customFormat="1" ht="51.75" customHeight="1">
      <c r="A68" s="23" t="s">
        <v>328</v>
      </c>
      <c r="B68" s="35" t="s">
        <v>329</v>
      </c>
      <c r="C68" s="23"/>
      <c r="D68" s="35" t="s">
        <v>330</v>
      </c>
      <c r="E68" s="23"/>
      <c r="F68" s="23">
        <v>2018</v>
      </c>
      <c r="G68" s="35" t="s">
        <v>292</v>
      </c>
      <c r="H68" s="23">
        <v>86.73</v>
      </c>
      <c r="I68" s="23">
        <v>86.73</v>
      </c>
      <c r="J68" s="23">
        <v>86.73</v>
      </c>
      <c r="K68" s="23">
        <v>86.73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24"/>
      <c r="AD68" s="11" t="s">
        <v>288</v>
      </c>
      <c r="AE68" s="11"/>
    </row>
    <row r="69" spans="1:31" s="2" customFormat="1" ht="30" customHeight="1">
      <c r="A69" s="58" t="s">
        <v>331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58"/>
      <c r="AD69" s="11"/>
      <c r="AE69" s="11"/>
    </row>
    <row r="70" spans="1:31" s="2" customFormat="1" ht="30" customHeight="1">
      <c r="A70" s="38" t="s">
        <v>332</v>
      </c>
      <c r="B70" s="11"/>
      <c r="C70" s="11"/>
      <c r="D70" s="11"/>
      <c r="E70" s="11"/>
      <c r="F70" s="11"/>
      <c r="G70" s="11"/>
      <c r="H70" s="38">
        <f>H71+H72+H73</f>
        <v>2225.35</v>
      </c>
      <c r="I70" s="38">
        <f aca="true" t="shared" si="9" ref="I70:O70">I71+I72+I73</f>
        <v>2225.35</v>
      </c>
      <c r="J70" s="38"/>
      <c r="K70" s="38"/>
      <c r="L70" s="38"/>
      <c r="M70" s="38"/>
      <c r="N70" s="38">
        <f t="shared" si="9"/>
        <v>2225.35</v>
      </c>
      <c r="O70" s="38">
        <f t="shared" si="9"/>
        <v>2225.35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24"/>
      <c r="AD70" s="11"/>
      <c r="AE70" s="11"/>
    </row>
    <row r="71" spans="1:31" s="2" customFormat="1" ht="30" customHeight="1">
      <c r="A71" s="25" t="s">
        <v>333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24"/>
      <c r="AD71" s="11"/>
      <c r="AE71" s="11"/>
    </row>
    <row r="72" spans="1:31" s="2" customFormat="1" ht="30" customHeight="1">
      <c r="A72" s="25" t="s">
        <v>334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24"/>
      <c r="AD72" s="11"/>
      <c r="AE72" s="11"/>
    </row>
    <row r="73" spans="1:31" s="2" customFormat="1" ht="30" customHeight="1">
      <c r="A73" s="25" t="s">
        <v>335</v>
      </c>
      <c r="B73" s="23"/>
      <c r="C73" s="23"/>
      <c r="D73" s="23"/>
      <c r="E73" s="23"/>
      <c r="F73" s="23"/>
      <c r="G73" s="23"/>
      <c r="H73" s="25">
        <f>SUM(H74:H78)</f>
        <v>2225.35</v>
      </c>
      <c r="I73" s="25">
        <f aca="true" t="shared" si="10" ref="I73:O73">SUM(I74:I78)</f>
        <v>2225.35</v>
      </c>
      <c r="J73" s="25"/>
      <c r="K73" s="25"/>
      <c r="L73" s="25"/>
      <c r="M73" s="25"/>
      <c r="N73" s="25">
        <f t="shared" si="10"/>
        <v>2225.35</v>
      </c>
      <c r="O73" s="25">
        <f t="shared" si="10"/>
        <v>2225.35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24"/>
      <c r="AD73" s="11"/>
      <c r="AE73" s="11"/>
    </row>
    <row r="74" spans="1:31" s="2" customFormat="1" ht="30" customHeight="1">
      <c r="A74" s="27" t="s">
        <v>191</v>
      </c>
      <c r="B74" s="36" t="s">
        <v>336</v>
      </c>
      <c r="C74" s="36"/>
      <c r="D74" s="36"/>
      <c r="E74" s="36"/>
      <c r="F74" s="36">
        <v>2018</v>
      </c>
      <c r="G74" s="36" t="s">
        <v>43</v>
      </c>
      <c r="H74" s="36">
        <v>207</v>
      </c>
      <c r="I74" s="36">
        <v>207</v>
      </c>
      <c r="J74" s="36"/>
      <c r="K74" s="36"/>
      <c r="L74" s="36"/>
      <c r="M74" s="36"/>
      <c r="N74" s="36">
        <v>207</v>
      </c>
      <c r="O74" s="36">
        <v>207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 t="s">
        <v>337</v>
      </c>
      <c r="AE74" s="36"/>
    </row>
    <row r="75" spans="1:31" s="2" customFormat="1" ht="36" customHeight="1">
      <c r="A75" s="27" t="s">
        <v>193</v>
      </c>
      <c r="B75" s="59" t="s">
        <v>338</v>
      </c>
      <c r="C75" s="36"/>
      <c r="D75" s="36"/>
      <c r="E75" s="36"/>
      <c r="F75" s="36">
        <v>2018</v>
      </c>
      <c r="G75" s="36" t="s">
        <v>43</v>
      </c>
      <c r="H75" s="36">
        <v>1101</v>
      </c>
      <c r="I75" s="36">
        <v>1101</v>
      </c>
      <c r="J75" s="36"/>
      <c r="K75" s="36"/>
      <c r="L75" s="36"/>
      <c r="M75" s="36"/>
      <c r="N75" s="36">
        <v>1101</v>
      </c>
      <c r="O75" s="36">
        <v>1101</v>
      </c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30.75" customHeight="1">
      <c r="A76" s="27" t="s">
        <v>339</v>
      </c>
      <c r="B76" s="36" t="s">
        <v>340</v>
      </c>
      <c r="C76" s="36"/>
      <c r="D76" s="36"/>
      <c r="E76" s="36"/>
      <c r="F76" s="36">
        <v>2018</v>
      </c>
      <c r="G76" s="36" t="s">
        <v>43</v>
      </c>
      <c r="H76" s="36">
        <v>805.35</v>
      </c>
      <c r="I76" s="36">
        <v>805.35</v>
      </c>
      <c r="J76" s="36"/>
      <c r="K76" s="36"/>
      <c r="L76" s="36"/>
      <c r="M76" s="36"/>
      <c r="N76" s="36">
        <v>805.35</v>
      </c>
      <c r="O76" s="36">
        <v>805.35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30" customHeight="1">
      <c r="A77" s="27" t="s">
        <v>341</v>
      </c>
      <c r="B77" s="36" t="s">
        <v>342</v>
      </c>
      <c r="C77" s="36"/>
      <c r="D77" s="36"/>
      <c r="E77" s="36"/>
      <c r="F77" s="36">
        <v>2018</v>
      </c>
      <c r="G77" s="36" t="s">
        <v>43</v>
      </c>
      <c r="H77" s="36">
        <v>52</v>
      </c>
      <c r="I77" s="36">
        <v>52</v>
      </c>
      <c r="J77" s="36"/>
      <c r="K77" s="36"/>
      <c r="L77" s="36"/>
      <c r="M77" s="36"/>
      <c r="N77" s="36">
        <v>52</v>
      </c>
      <c r="O77" s="36">
        <v>52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8.5" customHeight="1">
      <c r="A78" s="27" t="s">
        <v>343</v>
      </c>
      <c r="B78" s="36" t="s">
        <v>344</v>
      </c>
      <c r="C78" s="36"/>
      <c r="D78" s="36"/>
      <c r="E78" s="36"/>
      <c r="F78" s="36">
        <v>2018</v>
      </c>
      <c r="G78" s="36" t="s">
        <v>43</v>
      </c>
      <c r="H78" s="36">
        <v>60</v>
      </c>
      <c r="I78" s="36">
        <v>60</v>
      </c>
      <c r="J78" s="36"/>
      <c r="K78" s="36"/>
      <c r="L78" s="36"/>
      <c r="M78" s="36"/>
      <c r="N78" s="36">
        <v>60</v>
      </c>
      <c r="O78" s="36">
        <v>60</v>
      </c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30" customHeight="1">
      <c r="A79" s="24" t="s">
        <v>345</v>
      </c>
      <c r="B79" s="11"/>
      <c r="C79" s="11"/>
      <c r="D79" s="11"/>
      <c r="E79" s="11"/>
      <c r="F79" s="11"/>
      <c r="G79" s="11"/>
      <c r="H79" s="24">
        <f>H80+H82</f>
        <v>1200</v>
      </c>
      <c r="I79" s="24">
        <f aca="true" t="shared" si="11" ref="I79:O79">I80+I82</f>
        <v>1200</v>
      </c>
      <c r="J79" s="24"/>
      <c r="K79" s="24"/>
      <c r="L79" s="24"/>
      <c r="M79" s="24"/>
      <c r="N79" s="24">
        <f t="shared" si="11"/>
        <v>1200</v>
      </c>
      <c r="O79" s="24">
        <f t="shared" si="11"/>
        <v>1200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24"/>
      <c r="AD79" s="11"/>
      <c r="AE79" s="11"/>
    </row>
    <row r="80" spans="1:31" s="2" customFormat="1" ht="30" customHeight="1">
      <c r="A80" s="25" t="s">
        <v>346</v>
      </c>
      <c r="B80" s="11"/>
      <c r="C80" s="11"/>
      <c r="D80" s="11"/>
      <c r="E80" s="11"/>
      <c r="F80" s="11"/>
      <c r="G80" s="11"/>
      <c r="H80" s="25">
        <f>H81</f>
        <v>1200</v>
      </c>
      <c r="I80" s="25">
        <f aca="true" t="shared" si="12" ref="I80:O80">I81</f>
        <v>1200</v>
      </c>
      <c r="J80" s="25"/>
      <c r="K80" s="25"/>
      <c r="L80" s="25"/>
      <c r="M80" s="25"/>
      <c r="N80" s="25">
        <f t="shared" si="12"/>
        <v>1200</v>
      </c>
      <c r="O80" s="25">
        <f t="shared" si="12"/>
        <v>1200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24"/>
      <c r="AD80" s="11"/>
      <c r="AE80" s="11"/>
    </row>
    <row r="81" spans="1:31" s="2" customFormat="1" ht="30" customHeight="1">
      <c r="A81" s="23" t="s">
        <v>347</v>
      </c>
      <c r="B81" s="35" t="s">
        <v>348</v>
      </c>
      <c r="C81" s="23"/>
      <c r="D81" s="23"/>
      <c r="E81" s="23"/>
      <c r="F81" s="23">
        <v>2018</v>
      </c>
      <c r="G81" s="23" t="s">
        <v>43</v>
      </c>
      <c r="H81" s="23">
        <v>1200</v>
      </c>
      <c r="I81" s="23">
        <v>1200</v>
      </c>
      <c r="J81" s="23"/>
      <c r="K81" s="23"/>
      <c r="L81" s="23"/>
      <c r="M81" s="23"/>
      <c r="N81" s="23">
        <v>1200</v>
      </c>
      <c r="O81" s="23">
        <v>1200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 t="s">
        <v>252</v>
      </c>
      <c r="AE81" s="11"/>
    </row>
    <row r="82" spans="1:31" s="2" customFormat="1" ht="30" customHeight="1">
      <c r="A82" s="25" t="s">
        <v>349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24"/>
      <c r="AD82" s="11" t="s">
        <v>350</v>
      </c>
      <c r="AE82" s="11"/>
    </row>
    <row r="83" spans="1:31" s="2" customFormat="1" ht="30" customHeight="1">
      <c r="A83" s="24" t="s">
        <v>351</v>
      </c>
      <c r="B83" s="11"/>
      <c r="C83" s="11"/>
      <c r="D83" s="11"/>
      <c r="E83" s="11"/>
      <c r="F83" s="11"/>
      <c r="G83" s="11"/>
      <c r="H83" s="24">
        <f>H84</f>
        <v>300</v>
      </c>
      <c r="I83" s="24">
        <f aca="true" t="shared" si="13" ref="I83:O83">I84</f>
        <v>300</v>
      </c>
      <c r="J83" s="24"/>
      <c r="K83" s="24"/>
      <c r="L83" s="24"/>
      <c r="M83" s="24"/>
      <c r="N83" s="24">
        <f t="shared" si="13"/>
        <v>300</v>
      </c>
      <c r="O83" s="24">
        <f t="shared" si="13"/>
        <v>300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24"/>
      <c r="AD83" s="11"/>
      <c r="AE83" s="11"/>
    </row>
    <row r="84" spans="1:31" s="2" customFormat="1" ht="30" customHeight="1">
      <c r="A84" s="11" t="s">
        <v>352</v>
      </c>
      <c r="B84" s="11" t="s">
        <v>353</v>
      </c>
      <c r="C84" s="11" t="s">
        <v>354</v>
      </c>
      <c r="D84" s="11">
        <v>2000</v>
      </c>
      <c r="E84" s="11"/>
      <c r="F84" s="11">
        <v>2018</v>
      </c>
      <c r="G84" s="11" t="s">
        <v>43</v>
      </c>
      <c r="H84" s="11">
        <v>300</v>
      </c>
      <c r="I84" s="11">
        <v>300</v>
      </c>
      <c r="J84" s="11"/>
      <c r="K84" s="11"/>
      <c r="L84" s="11"/>
      <c r="M84" s="11"/>
      <c r="N84" s="11">
        <v>300</v>
      </c>
      <c r="O84" s="11">
        <v>300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>
        <v>4</v>
      </c>
      <c r="AC84" s="69">
        <v>680</v>
      </c>
      <c r="AD84" s="11" t="s">
        <v>70</v>
      </c>
      <c r="AE84" s="11"/>
    </row>
    <row r="85" spans="1:31" s="2" customFormat="1" ht="30" customHeight="1">
      <c r="A85" s="24" t="s">
        <v>355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24"/>
      <c r="AD85" s="11"/>
      <c r="AE85" s="11"/>
    </row>
    <row r="86" spans="1:31" s="2" customFormat="1" ht="30" customHeight="1">
      <c r="A86" s="38" t="s">
        <v>356</v>
      </c>
      <c r="B86" s="23"/>
      <c r="C86" s="23"/>
      <c r="D86" s="23"/>
      <c r="E86" s="23"/>
      <c r="F86" s="23"/>
      <c r="G86" s="23"/>
      <c r="H86" s="38">
        <f>H87</f>
        <v>1300</v>
      </c>
      <c r="I86" s="38">
        <f aca="true" t="shared" si="14" ref="I86:O86">I87</f>
        <v>1300</v>
      </c>
      <c r="J86" s="38"/>
      <c r="K86" s="38"/>
      <c r="L86" s="38"/>
      <c r="M86" s="38"/>
      <c r="N86" s="38">
        <f t="shared" si="14"/>
        <v>1300</v>
      </c>
      <c r="O86" s="38">
        <f t="shared" si="14"/>
        <v>1300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24"/>
      <c r="AD86" s="11"/>
      <c r="AE86" s="11"/>
    </row>
    <row r="87" spans="1:31" s="2" customFormat="1" ht="30" customHeight="1">
      <c r="A87" s="25" t="s">
        <v>357</v>
      </c>
      <c r="B87" s="11"/>
      <c r="C87" s="11"/>
      <c r="D87" s="11"/>
      <c r="E87" s="11"/>
      <c r="F87" s="11"/>
      <c r="G87" s="11"/>
      <c r="H87" s="25">
        <f>H88</f>
        <v>1300</v>
      </c>
      <c r="I87" s="25">
        <f aca="true" t="shared" si="15" ref="I87:O87">I88</f>
        <v>1300</v>
      </c>
      <c r="J87" s="25"/>
      <c r="K87" s="25"/>
      <c r="L87" s="25"/>
      <c r="M87" s="25"/>
      <c r="N87" s="25">
        <f t="shared" si="15"/>
        <v>1300</v>
      </c>
      <c r="O87" s="25">
        <f t="shared" si="15"/>
        <v>1300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2" customFormat="1" ht="30" customHeight="1">
      <c r="A88" s="11" t="s">
        <v>358</v>
      </c>
      <c r="B88" s="11" t="s">
        <v>359</v>
      </c>
      <c r="C88" s="11" t="s">
        <v>232</v>
      </c>
      <c r="D88" s="11"/>
      <c r="E88" s="11"/>
      <c r="F88" s="11">
        <v>2018</v>
      </c>
      <c r="G88" s="11" t="s">
        <v>43</v>
      </c>
      <c r="H88" s="11">
        <v>1300</v>
      </c>
      <c r="I88" s="11">
        <v>1300</v>
      </c>
      <c r="J88" s="11"/>
      <c r="K88" s="11"/>
      <c r="L88" s="11"/>
      <c r="M88" s="11"/>
      <c r="N88" s="11">
        <v>1300</v>
      </c>
      <c r="O88" s="11">
        <v>1300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 t="s">
        <v>360</v>
      </c>
      <c r="AE88" s="11"/>
    </row>
    <row r="89" spans="1:31" s="4" customFormat="1" ht="25.5" customHeight="1">
      <c r="A89" s="60" t="s">
        <v>361</v>
      </c>
      <c r="B89" s="61"/>
      <c r="C89" s="61"/>
      <c r="D89" s="61"/>
      <c r="E89" s="61"/>
      <c r="F89" s="61"/>
      <c r="G89" s="61"/>
      <c r="H89" s="60">
        <f>H90+H91+H92+H93+H94</f>
        <v>5406.6</v>
      </c>
      <c r="I89" s="60">
        <f aca="true" t="shared" si="16" ref="I89:O89">I90+I91+I92+I93+I94</f>
        <v>5406.6</v>
      </c>
      <c r="J89" s="60"/>
      <c r="K89" s="60"/>
      <c r="L89" s="60"/>
      <c r="M89" s="60"/>
      <c r="N89" s="60">
        <f t="shared" si="16"/>
        <v>5406.6</v>
      </c>
      <c r="O89" s="60">
        <f t="shared" si="16"/>
        <v>5406.6</v>
      </c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70"/>
      <c r="AA89" s="70"/>
      <c r="AB89" s="70"/>
      <c r="AC89" s="70"/>
      <c r="AD89" s="70"/>
      <c r="AE89" s="71"/>
    </row>
    <row r="90" spans="1:31" s="4" customFormat="1" ht="25.5" customHeight="1">
      <c r="A90" s="25" t="s">
        <v>362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72"/>
      <c r="AA90" s="72"/>
      <c r="AB90" s="72"/>
      <c r="AC90" s="72"/>
      <c r="AD90" s="72"/>
      <c r="AE90" s="73"/>
    </row>
    <row r="91" spans="1:31" s="4" customFormat="1" ht="25.5" customHeight="1">
      <c r="A91" s="25" t="s">
        <v>363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72"/>
      <c r="AA91" s="72"/>
      <c r="AB91" s="72"/>
      <c r="AC91" s="72"/>
      <c r="AD91" s="72"/>
      <c r="AE91" s="73"/>
    </row>
    <row r="92" spans="1:31" s="4" customFormat="1" ht="25.5" customHeight="1">
      <c r="A92" s="25" t="s">
        <v>364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72"/>
      <c r="AA92" s="72"/>
      <c r="AB92" s="72"/>
      <c r="AC92" s="72"/>
      <c r="AD92" s="72"/>
      <c r="AE92" s="73"/>
    </row>
    <row r="93" spans="1:31" s="4" customFormat="1" ht="25.5" customHeight="1">
      <c r="A93" s="25" t="s">
        <v>365</v>
      </c>
      <c r="B93" s="62"/>
      <c r="C93" s="23"/>
      <c r="D93" s="23"/>
      <c r="E93" s="35"/>
      <c r="F93" s="23"/>
      <c r="G93" s="6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72"/>
      <c r="AA93" s="72"/>
      <c r="AB93" s="72"/>
      <c r="AC93" s="72"/>
      <c r="AD93" s="23"/>
      <c r="AE93" s="73"/>
    </row>
    <row r="94" spans="1:31" s="4" customFormat="1" ht="25.5" customHeight="1">
      <c r="A94" s="25" t="s">
        <v>259</v>
      </c>
      <c r="B94" s="64"/>
      <c r="C94" s="64"/>
      <c r="D94" s="64"/>
      <c r="E94" s="64"/>
      <c r="F94" s="64"/>
      <c r="G94" s="64"/>
      <c r="H94" s="25">
        <f>SUM(H95:H96)</f>
        <v>5406.6</v>
      </c>
      <c r="I94" s="25">
        <f aca="true" t="shared" si="17" ref="I94:O94">SUM(I95:I96)</f>
        <v>5406.6</v>
      </c>
      <c r="J94" s="25"/>
      <c r="K94" s="25"/>
      <c r="L94" s="25"/>
      <c r="M94" s="25"/>
      <c r="N94" s="25">
        <f t="shared" si="17"/>
        <v>5406.6</v>
      </c>
      <c r="O94" s="25">
        <f t="shared" si="17"/>
        <v>5406.6</v>
      </c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74"/>
      <c r="AA94" s="74"/>
      <c r="AB94" s="74"/>
      <c r="AC94" s="74"/>
      <c r="AD94" s="74"/>
      <c r="AE94" s="73"/>
    </row>
    <row r="95" spans="1:31" ht="28.5" customHeight="1">
      <c r="A95" s="65" t="s">
        <v>366</v>
      </c>
      <c r="B95" s="66" t="s">
        <v>367</v>
      </c>
      <c r="C95" s="66"/>
      <c r="D95" s="66"/>
      <c r="E95" s="66"/>
      <c r="F95" s="66">
        <v>2018</v>
      </c>
      <c r="G95" s="66" t="s">
        <v>43</v>
      </c>
      <c r="H95" s="66">
        <v>5120</v>
      </c>
      <c r="I95" s="66">
        <v>5120</v>
      </c>
      <c r="J95" s="66"/>
      <c r="K95" s="66"/>
      <c r="L95" s="66"/>
      <c r="M95" s="66"/>
      <c r="N95" s="66">
        <v>5120</v>
      </c>
      <c r="O95" s="66">
        <v>5120</v>
      </c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 t="s">
        <v>255</v>
      </c>
      <c r="AE95" s="75"/>
    </row>
    <row r="96" spans="1:31" ht="25.5" customHeight="1">
      <c r="A96" s="67" t="s">
        <v>368</v>
      </c>
      <c r="B96" s="66" t="s">
        <v>369</v>
      </c>
      <c r="C96" s="66"/>
      <c r="D96" s="66"/>
      <c r="E96" s="66"/>
      <c r="F96" s="66">
        <v>2018</v>
      </c>
      <c r="G96" s="66" t="s">
        <v>43</v>
      </c>
      <c r="H96" s="66">
        <v>286.6</v>
      </c>
      <c r="I96" s="66">
        <v>286.6</v>
      </c>
      <c r="J96" s="66"/>
      <c r="K96" s="66"/>
      <c r="L96" s="66"/>
      <c r="M96" s="66"/>
      <c r="N96" s="66">
        <v>286.6</v>
      </c>
      <c r="O96" s="66">
        <v>286.6</v>
      </c>
      <c r="P96" s="66"/>
      <c r="Q96" s="66"/>
      <c r="R96" s="66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76" t="s">
        <v>370</v>
      </c>
      <c r="AE96" s="67"/>
    </row>
  </sheetData>
  <sheetProtection/>
  <mergeCells count="37">
    <mergeCell ref="A2:AE2"/>
    <mergeCell ref="X3:Y3"/>
    <mergeCell ref="I4:AE4"/>
    <mergeCell ref="I5:U5"/>
    <mergeCell ref="J6:M6"/>
    <mergeCell ref="N6:U6"/>
    <mergeCell ref="O7:S7"/>
    <mergeCell ref="AB46:AC46"/>
    <mergeCell ref="AB48:AC48"/>
    <mergeCell ref="A4:A8"/>
    <mergeCell ref="B4:B8"/>
    <mergeCell ref="C4:C8"/>
    <mergeCell ref="D4:D8"/>
    <mergeCell ref="E4:E8"/>
    <mergeCell ref="F4:F8"/>
    <mergeCell ref="G4:G8"/>
    <mergeCell ref="H4:H8"/>
    <mergeCell ref="I6:I8"/>
    <mergeCell ref="J7:J8"/>
    <mergeCell ref="K7:K8"/>
    <mergeCell ref="L7:L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5:AD8"/>
    <mergeCell ref="AE5:AE8"/>
    <mergeCell ref="V5:AA6"/>
    <mergeCell ref="AB5:AC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45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F27" sqref="F27"/>
    </sheetView>
  </sheetViews>
  <sheetFormatPr defaultColWidth="9.00390625" defaultRowHeight="14.25"/>
  <cols>
    <col min="1" max="1" width="11.875" style="0" customWidth="1"/>
    <col min="2" max="2" width="18.75390625" style="0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暁澤</cp:lastModifiedBy>
  <cp:lastPrinted>2016-11-16T00:54:40Z</cp:lastPrinted>
  <dcterms:created xsi:type="dcterms:W3CDTF">2008-09-11T17:22:00Z</dcterms:created>
  <dcterms:modified xsi:type="dcterms:W3CDTF">2018-07-04T01:36:40Z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